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<sst xmlns="http://schemas.openxmlformats.org/spreadsheetml/2006/main" count="692" uniqueCount="337">
  <si>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</si>
  <si>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</si>
  <si>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</si>
  <si>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</si>
  <si>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</si>
  <si>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</si>
  <si>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</si>
  <si>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</si>
  <si>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</si>
  <si>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</si>
  <si>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</si>
  <si>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</si>
  <si>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</si>
  <si>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</si>
  <si>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</si>
  <si>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</si>
  <si>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</si>
  <si>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</si>
  <si>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</si>
  <si>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</si>
  <si>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</si>
  <si>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</si>
  <si>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</si>
  <si>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</si>
  <si>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</si>
  <si>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</si>
  <si>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</si>
  <si>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</si>
  <si>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</si>
  <si>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</si>
  <si>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</si>
  <si>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</si>
  <si>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</si>
  <si>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</si>
  <si>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</si>
  <si>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</si>
  <si>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</si>
  <si>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</si>
  <si>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</si>
  <si>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</si>
  <si>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</si>
  <si>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</si>
  <si>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</si>
  <si>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</si>
  <si>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</si>
  <si>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</si>
  <si>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</si>
  <si>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</si>
  <si>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</si>
  <si>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</si>
  <si>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</si>
  <si>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</si>
  <si>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</si>
  <si>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</si>
  <si>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</si>
  <si>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</si>
  <si>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</si>
  <si>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</si>
  <si>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</si>
  <si>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</si>
  <si>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</si>
  <si>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</si>
  <si>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</si>
  <si>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</si>
  <si>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</si>
  <si>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</si>
  <si>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</si>
  <si>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</si>
  <si>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</si>
  <si>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</si>
  <si>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</si>
  <si>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</si>
  <si>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</si>
  <si>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</si>
  <si>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</si>
  <si>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</si>
  <si>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</si>
  <si>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</si>
  <si>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</si>
  <si>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</si>
  <si>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</si>
  <si>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</si>
  <si>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</si>
  <si>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</si>
  <si>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</si>
  <si>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</si>
  <si>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</si>
  <si>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</si>
  <si>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</si>
  <si>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</si>
  <si>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</si>
  <si>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</si>
  <si>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</si>
  <si>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</si>
  <si>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</si>
  <si>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</si>
  <si>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</si>
  <si>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</si>
  <si>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</si>
  <si>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</si>
  <si>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</si>
  <si>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</si>
  <si>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</si>
  <si>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</si>
  <si>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</si>
  <si>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</si>
  <si>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</si>
  <si>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</si>
  <si>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</si>
  <si>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</si>
  <si>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</si>
  <si>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</si>
  <si>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</si>
  <si>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</si>
  <si>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</si>
  <si>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</si>
  <si>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</si>
  <si>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</si>
  <si>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</si>
  <si>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</si>
  <si>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</si>
  <si>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</si>
  <si>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</si>
  <si>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</si>
  <si>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</si>
  <si>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</si>
  <si>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</si>
  <si>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</si>
  <si>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</si>
  <si>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</si>
  <si>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</si>
  <si>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</si>
  <si>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</si>
  <si>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</si>
  <si>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</si>
  <si>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</si>
  <si>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</si>
  <si>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</si>
  <si>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</si>
  <si>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</si>
  <si>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</si>
  <si>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</si>
  <si>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</si>
  <si>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</si>
  <si>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</si>
  <si>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</si>
  <si>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</si>
  <si>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</si>
  <si>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</si>
  <si>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</si>
  <si>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</si>
  <si>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</si>
  <si>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</si>
  <si>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</si>
  <si>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</si>
  <si>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</si>
  <si>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</si>
  <si>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</si>
  <si>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</si>
  <si>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</si>
  <si>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</si>
  <si>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</si>
  <si>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</si>
  <si>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</si>
  <si>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</si>
  <si>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</si>
  <si>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</si>
  <si>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</si>
  <si>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</si>
  <si>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</si>
  <si>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</si>
  <si>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</si>
  <si>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</si>
  <si>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</si>
  <si>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</si>
  <si>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</si>
  <si>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</si>
  <si>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</si>
  <si>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</si>
  <si>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</si>
  <si>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</si>
  <si>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</si>
  <si>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</si>
  <si>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</si>
  <si>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</si>
  <si>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</si>
  <si>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</si>
  <si>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</si>
  <si>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</si>
  <si>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</si>
  <si>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</si>
  <si>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</si>
  <si>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</si>
  <si>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</si>
  <si>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</si>
  <si>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</si>
  <si>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</si>
  <si>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</si>
  <si>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</si>
  <si>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</si>
  <si>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</si>
  <si>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</si>
  <si>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</si>
  <si>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</si>
  <si>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</si>
  <si>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</si>
  <si>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</si>
  <si>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</si>
  <si>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</si>
  <si>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</si>
  <si>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</si>
  <si>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</si>
  <si>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</si>
  <si>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</si>
  <si>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</si>
  <si>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</si>
  <si>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</si>
  <si>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</si>
  <si>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</si>
  <si>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</si>
  <si>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</si>
  <si>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</si>
  <si>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</si>
  <si>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</si>
  <si>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</si>
  <si>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</si>
  <si>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</si>
  <si>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</si>
  <si>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</si>
  <si>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</si>
  <si>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</si>
  <si>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</si>
  <si>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</si>
  <si>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</si>
  <si>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</si>
  <si>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</si>
  <si>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</si>
  <si>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</si>
  <si>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</si>
  <si>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</si>
  <si>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</si>
  <si>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</si>
  <si>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</si>
  <si>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</si>
  <si>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</si>
  <si>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</si>
  <si>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</si>
  <si>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</si>
  <si>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</si>
  <si>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</si>
  <si>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</si>
  <si>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</si>
  <si>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</si>
  <si>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</si>
  <si>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</si>
  <si>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</si>
  <si>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</si>
  <si>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</si>
  <si>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</si>
  <si>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</si>
  <si>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</si>
  <si>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</si>
  <si>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</si>
  <si>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</si>
  <si>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</si>
  <si>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</si>
  <si>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</si>
  <si>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</si>
  <si>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</si>
  <si>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</si>
  <si>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</si>
  <si>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</si>
  <si>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</si>
  <si>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</si>
  <si>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</si>
  <si>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</si>
  <si>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</si>
  <si>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</si>
  <si>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</si>
  <si>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</si>
  <si>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</si>
  <si>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</si>
  <si>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</si>
  <si>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</si>
  <si>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</si>
  <si>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</si>
  <si>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</si>
  <si>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</si>
  <si>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</si>
  <si>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</si>
  <si>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</si>
  <si>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</si>
  <si>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</si>
  <si>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</si>
  <si>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</si>
  <si>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</si>
  <si>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</si>
  <si>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</si>
  <si>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</si>
  <si>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</si>
  <si>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</si>
  <si>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</si>
  <si>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</si>
  <si>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</si>
  <si>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</si>
  <si>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</si>
  <si>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</si>
  <si>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</si>
  <si>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</si>
  <si>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</si>
  <si>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</si>
  <si>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</si>
  <si>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</si>
  <si>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</si>
  <si>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</si>
  <si>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</si>
  <si>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</si>
  <si>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</si>
  <si>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</si>
  <si>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</si>
  <si>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</si>
  <si>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</si>
  <si>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</si>
  <si>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</si>
  <si>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</si>
  <si>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</si>
  <si>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</si>
  <si>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</si>
  <si>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</si>
  <si>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</si>
  <si>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</si>
  <si>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</si>
  <si>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</si>
  <si>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신화식, ID : H1900797)</t>
  </si>
  <si>
    <t>2021년 08월 24일 15:34:55</t>
  </si>
  <si>
    <t>H1900797</t>
  </si>
  <si>
    <t>신화식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</si>
</sst>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60.060513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1.5986942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1.4159554000000001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1113.4336000000001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2752.0954999999999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96.011405999999994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98.373570000000001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10.640874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1021.716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9.9043764000000006E-2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3.5562246000000002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18.960905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96.077920000000006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76.928790000000006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5.766</c:v>
                </c:pt>
                <c:pt idx="1">
                  <c:v>10.935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9.4027049999999992</c:v>
                </c:pt>
                <c:pt idx="1">
                  <c:v>11.319326999999999</c:v>
                </c:pt>
                <c:pt idx="2">
                  <c:v>10.428011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396.74509999999998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13.542799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78.712000000000003</c:v>
                </c:pt>
                <c:pt idx="1">
                  <c:v>7.1790000000000003</c:v>
                </c:pt>
                <c:pt idx="2">
                  <c:v>14.109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1876.5278000000001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69.162636000000006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416.70310000000001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2.6652469999999999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3965.0176000000001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11.382008000000001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2.1875007000000002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147.00479000000001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0.98476445999999995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14.868472000000001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2.1875007000000002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400.77258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7.5525812999999999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신화식, ID : H1900797)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15:34:55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1876.5278000000001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60.060513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18.960905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78.712000000000003</v>
      </c>
      <c r="G8" s="59">
        <f>'DRIs DATA 입력'!G8</f>
        <v>7.1790000000000003</v>
      </c>
      <c r="H8" s="59">
        <f>'DRIs DATA 입력'!H8</f>
        <v>14.109</v>
      </c>
      <c r="I8" s="55"/>
      <c r="J8" s="59" t="s">
        <v>215</v>
      </c>
      <c r="K8" s="59">
        <f>'DRIs DATA 입력'!K8</f>
        <v>5.766</v>
      </c>
      <c r="L8" s="59">
        <f>'DRIs DATA 입력'!L8</f>
        <v>10.935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396.74509999999998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13.542799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2.6652469999999999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147.00479000000001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69.162636000000006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1.3416975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0.98476445999999995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14.868472000000001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2.1875007000000002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400.77258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7.5525812999999999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1.5986942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1.4159554000000001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416.70310000000001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1113.4336000000001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3965.0176000000001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2752.0954999999999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96.011405999999994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98.373570000000001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11.382008000000001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10.640874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1021.716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9.9043764000000006E-2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3.5562246000000002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96.077920000000006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76.928790000000006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6" sqref="J56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306</v>
      </c>
      <c r="B1" s="55" t="s">
        <v>333</v>
      </c>
      <c r="G1" s="56" t="s">
        <v>307</v>
      </c>
      <c r="H1" s="55" t="s">
        <v>334</v>
      </c>
    </row>
    <row r="3" spans="1:27" x14ac:dyDescent="0.3">
      <c r="A3" s="65" t="s">
        <v>308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309</v>
      </c>
      <c r="B4" s="66"/>
      <c r="C4" s="66"/>
      <c r="E4" s="61" t="s">
        <v>282</v>
      </c>
      <c r="F4" s="62"/>
      <c r="G4" s="62"/>
      <c r="H4" s="63"/>
      <c r="J4" s="61" t="s">
        <v>286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310</v>
      </c>
      <c r="V4" s="66"/>
      <c r="W4" s="66"/>
      <c r="X4" s="66"/>
      <c r="Y4" s="66"/>
      <c r="Z4" s="66"/>
    </row>
    <row r="5" spans="1:27" x14ac:dyDescent="0.3">
      <c r="A5" s="60"/>
      <c r="B5" s="60" t="s">
        <v>311</v>
      </c>
      <c r="C5" s="60" t="s">
        <v>276</v>
      </c>
      <c r="E5" s="60"/>
      <c r="F5" s="60" t="s">
        <v>49</v>
      </c>
      <c r="G5" s="60" t="s">
        <v>312</v>
      </c>
      <c r="H5" s="60" t="s">
        <v>45</v>
      </c>
      <c r="J5" s="60"/>
      <c r="K5" s="60" t="s">
        <v>303</v>
      </c>
      <c r="L5" s="60" t="s">
        <v>304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309</v>
      </c>
      <c r="B6" s="60">
        <v>1800</v>
      </c>
      <c r="C6" s="60">
        <v>1876.5278000000001</v>
      </c>
      <c r="E6" s="60" t="s">
        <v>313</v>
      </c>
      <c r="F6" s="60">
        <v>55</v>
      </c>
      <c r="G6" s="60">
        <v>15</v>
      </c>
      <c r="H6" s="60">
        <v>7</v>
      </c>
      <c r="J6" s="60" t="s">
        <v>313</v>
      </c>
      <c r="K6" s="60">
        <v>0.1</v>
      </c>
      <c r="L6" s="60">
        <v>4</v>
      </c>
      <c r="N6" s="60" t="s">
        <v>314</v>
      </c>
      <c r="O6" s="60">
        <v>40</v>
      </c>
      <c r="P6" s="60">
        <v>50</v>
      </c>
      <c r="Q6" s="60">
        <v>0</v>
      </c>
      <c r="R6" s="60">
        <v>0</v>
      </c>
      <c r="S6" s="60">
        <v>60.060513</v>
      </c>
      <c r="U6" s="60" t="s">
        <v>315</v>
      </c>
      <c r="V6" s="60">
        <v>0</v>
      </c>
      <c r="W6" s="60">
        <v>0</v>
      </c>
      <c r="X6" s="60">
        <v>20</v>
      </c>
      <c r="Y6" s="60">
        <v>0</v>
      </c>
      <c r="Z6" s="60">
        <v>18.960905</v>
      </c>
    </row>
    <row r="7" spans="1:27" x14ac:dyDescent="0.3">
      <c r="E7" s="60" t="s">
        <v>301</v>
      </c>
      <c r="F7" s="60">
        <v>65</v>
      </c>
      <c r="G7" s="60">
        <v>30</v>
      </c>
      <c r="H7" s="60">
        <v>20</v>
      </c>
      <c r="J7" s="60" t="s">
        <v>301</v>
      </c>
      <c r="K7" s="60">
        <v>1</v>
      </c>
      <c r="L7" s="60">
        <v>10</v>
      </c>
    </row>
    <row r="8" spans="1:27" x14ac:dyDescent="0.3">
      <c r="E8" s="60" t="s">
        <v>316</v>
      </c>
      <c r="F8" s="60">
        <v>78.712000000000003</v>
      </c>
      <c r="G8" s="60">
        <v>7.1790000000000003</v>
      </c>
      <c r="H8" s="60">
        <v>14.109</v>
      </c>
      <c r="J8" s="60" t="s">
        <v>316</v>
      </c>
      <c r="K8" s="60">
        <v>5.766</v>
      </c>
      <c r="L8" s="60">
        <v>10.935</v>
      </c>
    </row>
    <row r="13" spans="1:27" x14ac:dyDescent="0.3">
      <c r="A13" s="64" t="s">
        <v>302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317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318</v>
      </c>
      <c r="B16" s="60">
        <v>430</v>
      </c>
      <c r="C16" s="60">
        <v>600</v>
      </c>
      <c r="D16" s="60">
        <v>0</v>
      </c>
      <c r="E16" s="60">
        <v>3000</v>
      </c>
      <c r="F16" s="60">
        <v>396.74509999999998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13.542799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2.6652469999999999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147.00479000000001</v>
      </c>
    </row>
    <row r="23" spans="1:62" x14ac:dyDescent="0.3">
      <c r="A23" s="64" t="s">
        <v>319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290</v>
      </c>
      <c r="P24" s="66"/>
      <c r="Q24" s="66"/>
      <c r="R24" s="66"/>
      <c r="S24" s="66"/>
      <c r="T24" s="66"/>
      <c r="V24" s="66" t="s">
        <v>320</v>
      </c>
      <c r="W24" s="66"/>
      <c r="X24" s="66"/>
      <c r="Y24" s="66"/>
      <c r="Z24" s="66"/>
      <c r="AA24" s="66"/>
      <c r="AC24" s="66" t="s">
        <v>291</v>
      </c>
      <c r="AD24" s="66"/>
      <c r="AE24" s="66"/>
      <c r="AF24" s="66"/>
      <c r="AG24" s="66"/>
      <c r="AH24" s="66"/>
      <c r="AJ24" s="66" t="s">
        <v>292</v>
      </c>
      <c r="AK24" s="66"/>
      <c r="AL24" s="66"/>
      <c r="AM24" s="66"/>
      <c r="AN24" s="66"/>
      <c r="AO24" s="66"/>
      <c r="AQ24" s="66" t="s">
        <v>305</v>
      </c>
      <c r="AR24" s="66"/>
      <c r="AS24" s="66"/>
      <c r="AT24" s="66"/>
      <c r="AU24" s="66"/>
      <c r="AV24" s="66"/>
      <c r="AX24" s="66" t="s">
        <v>293</v>
      </c>
      <c r="AY24" s="66"/>
      <c r="AZ24" s="66"/>
      <c r="BA24" s="66"/>
      <c r="BB24" s="66"/>
      <c r="BC24" s="66"/>
      <c r="BE24" s="66" t="s">
        <v>321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69.162636000000006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1.3416975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0.98476445999999995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14.868472000000001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2.1875007000000002</v>
      </c>
      <c r="AJ26" s="60" t="s">
        <v>294</v>
      </c>
      <c r="AK26" s="60">
        <v>320</v>
      </c>
      <c r="AL26" s="60">
        <v>400</v>
      </c>
      <c r="AM26" s="60">
        <v>0</v>
      </c>
      <c r="AN26" s="60">
        <v>1000</v>
      </c>
      <c r="AO26" s="60">
        <v>400.77258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7.5525812999999999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1.5986942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1.4159554000000001</v>
      </c>
    </row>
    <row r="33" spans="1:68" x14ac:dyDescent="0.3">
      <c r="A33" s="64" t="s">
        <v>322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323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324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416.70310000000001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1113.4336000000001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3965.0176000000001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2752.0954999999999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96.011405999999994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98.373570000000001</v>
      </c>
    </row>
    <row r="43" spans="1:68" x14ac:dyDescent="0.3">
      <c r="A43" s="64" t="s">
        <v>296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297</v>
      </c>
      <c r="B44" s="66"/>
      <c r="C44" s="66"/>
      <c r="D44" s="66"/>
      <c r="E44" s="66"/>
      <c r="F44" s="66"/>
      <c r="H44" s="66" t="s">
        <v>325</v>
      </c>
      <c r="I44" s="66"/>
      <c r="J44" s="66"/>
      <c r="K44" s="66"/>
      <c r="L44" s="66"/>
      <c r="M44" s="66"/>
      <c r="O44" s="66" t="s">
        <v>326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327</v>
      </c>
      <c r="AD44" s="66"/>
      <c r="AE44" s="66"/>
      <c r="AF44" s="66"/>
      <c r="AG44" s="66"/>
      <c r="AH44" s="66"/>
      <c r="AJ44" s="66" t="s">
        <v>328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299</v>
      </c>
      <c r="AY44" s="66"/>
      <c r="AZ44" s="66"/>
      <c r="BA44" s="66"/>
      <c r="BB44" s="66"/>
      <c r="BC44" s="66"/>
      <c r="BE44" s="66" t="s">
        <v>329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11.382008000000001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10.640874</v>
      </c>
      <c r="O46" s="60" t="s">
        <v>300</v>
      </c>
      <c r="P46" s="60">
        <v>600</v>
      </c>
      <c r="Q46" s="60">
        <v>800</v>
      </c>
      <c r="R46" s="60">
        <v>0</v>
      </c>
      <c r="S46" s="60">
        <v>10000</v>
      </c>
      <c r="T46" s="60">
        <v>1021.716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9.9043764000000006E-2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3.5562246000000002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96.077920000000006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76.928790000000006</v>
      </c>
      <c r="AX46" s="60" t="s">
        <v>330</v>
      </c>
      <c r="AY46" s="60"/>
      <c r="AZ46" s="60"/>
      <c r="BA46" s="60"/>
      <c r="BB46" s="60"/>
      <c r="BC46" s="60"/>
      <c r="BE46" s="60" t="s">
        <v>331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60</v>
      </c>
      <c r="E2" s="55">
        <v>1876.5278000000001</v>
      </c>
      <c r="F2" s="55">
        <v>335.06124999999997</v>
      </c>
      <c r="G2" s="55">
        <v>30.559280000000001</v>
      </c>
      <c r="H2" s="55">
        <v>17.782783999999999</v>
      </c>
      <c r="I2" s="55">
        <v>12.776495000000001</v>
      </c>
      <c r="J2" s="55">
        <v>60.060513</v>
      </c>
      <c r="K2" s="55">
        <v>35.252000000000002</v>
      </c>
      <c r="L2" s="55">
        <v>24.808512</v>
      </c>
      <c r="M2" s="55">
        <v>18.960905</v>
      </c>
      <c r="N2" s="55">
        <v>1.8701563999999999</v>
      </c>
      <c r="O2" s="55">
        <v>9.6468520000000009</v>
      </c>
      <c r="P2" s="55">
        <v>684.71765000000005</v>
      </c>
      <c r="Q2" s="55">
        <v>19.157211</v>
      </c>
      <c r="R2" s="55">
        <v>396.74509999999998</v>
      </c>
      <c r="S2" s="55">
        <v>66.50779</v>
      </c>
      <c r="T2" s="55">
        <v>3962.8463999999999</v>
      </c>
      <c r="U2" s="55">
        <v>2.6652469999999999</v>
      </c>
      <c r="V2" s="55">
        <v>13.542799</v>
      </c>
      <c r="W2" s="55">
        <v>147.00479000000001</v>
      </c>
      <c r="X2" s="55">
        <v>69.162636000000006</v>
      </c>
      <c r="Y2" s="55">
        <v>1.3416975</v>
      </c>
      <c r="Z2" s="55">
        <v>0.98476445999999995</v>
      </c>
      <c r="AA2" s="55">
        <v>14.868472000000001</v>
      </c>
      <c r="AB2" s="55">
        <v>2.1875007000000002</v>
      </c>
      <c r="AC2" s="55">
        <v>400.77258</v>
      </c>
      <c r="AD2" s="55">
        <v>7.5525812999999999</v>
      </c>
      <c r="AE2" s="55">
        <v>1.5986942</v>
      </c>
      <c r="AF2" s="55">
        <v>1.4159554000000001</v>
      </c>
      <c r="AG2" s="55">
        <v>416.70310000000001</v>
      </c>
      <c r="AH2" s="55">
        <v>212.34055000000001</v>
      </c>
      <c r="AI2" s="55">
        <v>204.36252999999999</v>
      </c>
      <c r="AJ2" s="55">
        <v>1113.4336000000001</v>
      </c>
      <c r="AK2" s="55">
        <v>3965.0176000000001</v>
      </c>
      <c r="AL2" s="55">
        <v>96.011405999999994</v>
      </c>
      <c r="AM2" s="55">
        <v>2752.0954999999999</v>
      </c>
      <c r="AN2" s="55">
        <v>98.373570000000001</v>
      </c>
      <c r="AO2" s="55">
        <v>11.382008000000001</v>
      </c>
      <c r="AP2" s="55">
        <v>8.2317099999999996</v>
      </c>
      <c r="AQ2" s="55">
        <v>3.1502976</v>
      </c>
      <c r="AR2" s="55">
        <v>10.640874</v>
      </c>
      <c r="AS2" s="55">
        <v>1021.716</v>
      </c>
      <c r="AT2" s="55">
        <v>9.9043764000000006E-2</v>
      </c>
      <c r="AU2" s="55">
        <v>3.5562246000000002</v>
      </c>
      <c r="AV2" s="55">
        <v>96.077920000000006</v>
      </c>
      <c r="AW2" s="55">
        <v>76.928790000000006</v>
      </c>
      <c r="AX2" s="55">
        <v>2.9698357000000002E-2</v>
      </c>
      <c r="AY2" s="55">
        <v>1.1004974999999999</v>
      </c>
      <c r="AZ2" s="55">
        <v>190.28987000000001</v>
      </c>
      <c r="BA2" s="55">
        <v>31.156417999999999</v>
      </c>
      <c r="BB2" s="55">
        <v>9.4027049999999992</v>
      </c>
      <c r="BC2" s="55">
        <v>11.319326999999999</v>
      </c>
      <c r="BD2" s="55">
        <v>10.428011</v>
      </c>
      <c r="BE2" s="55">
        <v>0.60464519999999999</v>
      </c>
      <c r="BF2" s="55">
        <v>4.1431380000000004</v>
      </c>
      <c r="BG2" s="55">
        <v>2.7754896000000001E-3</v>
      </c>
      <c r="BH2" s="55">
        <v>1.3660353E-2</v>
      </c>
      <c r="BI2" s="55">
        <v>1.0287625E-2</v>
      </c>
      <c r="BJ2" s="55">
        <v>4.3387670000000003E-2</v>
      </c>
      <c r="BK2" s="55">
        <v>2.1349920000000001E-4</v>
      </c>
      <c r="BL2" s="55">
        <v>0.17824666</v>
      </c>
      <c r="BM2" s="55">
        <v>2.7149464999999999</v>
      </c>
      <c r="BN2" s="55">
        <v>0.65840465000000004</v>
      </c>
      <c r="BO2" s="55">
        <v>39.813037999999999</v>
      </c>
      <c r="BP2" s="55">
        <v>7.5075935999999999</v>
      </c>
      <c r="BQ2" s="55">
        <v>11.465878999999999</v>
      </c>
      <c r="BR2" s="55">
        <v>43.088099999999997</v>
      </c>
      <c r="BS2" s="55">
        <v>22.110806</v>
      </c>
      <c r="BT2" s="55">
        <v>8.0210530000000002</v>
      </c>
      <c r="BU2" s="55">
        <v>5.337911E-2</v>
      </c>
      <c r="BV2" s="55">
        <v>6.1295953E-2</v>
      </c>
      <c r="BW2" s="55">
        <v>0.52978389999999997</v>
      </c>
      <c r="BX2" s="55">
        <v>0.98122390000000004</v>
      </c>
      <c r="BY2" s="55">
        <v>7.5559236000000002E-2</v>
      </c>
      <c r="BZ2" s="55">
        <v>3.5588003999999999E-4</v>
      </c>
      <c r="CA2" s="55">
        <v>0.50238216000000002</v>
      </c>
      <c r="CB2" s="55">
        <v>4.9349584000000002E-2</v>
      </c>
      <c r="CC2" s="55">
        <v>9.6138399999999999E-2</v>
      </c>
      <c r="CD2" s="55">
        <v>1.7160228</v>
      </c>
      <c r="CE2" s="55">
        <v>3.9428445999999999E-2</v>
      </c>
      <c r="CF2" s="55">
        <v>0.15042623999999999</v>
      </c>
      <c r="CG2" s="55">
        <v>0</v>
      </c>
      <c r="CH2" s="55">
        <v>1.7575601E-2</v>
      </c>
      <c r="CI2" s="55">
        <v>1.5350765000000001E-2</v>
      </c>
      <c r="CJ2" s="55">
        <v>3.8729382000000001</v>
      </c>
      <c r="CK2" s="55">
        <v>9.0462310000000001E-3</v>
      </c>
      <c r="CL2" s="55">
        <v>0.55604810000000005</v>
      </c>
      <c r="CM2" s="55">
        <v>2.4613700000000001</v>
      </c>
      <c r="CN2" s="55">
        <v>2464.2269999999999</v>
      </c>
      <c r="CO2" s="55">
        <v>4235.4907000000003</v>
      </c>
      <c r="CP2" s="55">
        <v>2395.1812</v>
      </c>
      <c r="CQ2" s="55">
        <v>910.37603999999999</v>
      </c>
      <c r="CR2" s="55">
        <v>477.76272999999998</v>
      </c>
      <c r="CS2" s="55">
        <v>539.03620000000001</v>
      </c>
      <c r="CT2" s="55">
        <v>2401.7730000000001</v>
      </c>
      <c r="CU2" s="55">
        <v>1408.0631000000001</v>
      </c>
      <c r="CV2" s="55">
        <v>1656.9553000000001</v>
      </c>
      <c r="CW2" s="55">
        <v>1558.6279999999999</v>
      </c>
      <c r="CX2" s="55">
        <v>460.55185</v>
      </c>
      <c r="CY2" s="55">
        <v>3151.7188000000001</v>
      </c>
      <c r="CZ2" s="55">
        <v>1280.4111</v>
      </c>
      <c r="DA2" s="55">
        <v>3583.0093000000002</v>
      </c>
      <c r="DB2" s="55">
        <v>3474.5605</v>
      </c>
      <c r="DC2" s="55">
        <v>4922.5293000000001</v>
      </c>
      <c r="DD2" s="55">
        <v>7937.9062000000004</v>
      </c>
      <c r="DE2" s="55">
        <v>1607.0160000000001</v>
      </c>
      <c r="DF2" s="55">
        <v>4061.6396</v>
      </c>
      <c r="DG2" s="55">
        <v>1837.8167000000001</v>
      </c>
      <c r="DH2" s="55">
        <v>144.55447000000001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31.156417999999999</v>
      </c>
      <c r="B6">
        <f>BB2</f>
        <v>9.4027049999999992</v>
      </c>
      <c r="C6">
        <f>BC2</f>
        <v>11.319326999999999</v>
      </c>
      <c r="D6">
        <f>BD2</f>
        <v>10.428011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22424</v>
      </c>
      <c r="C2" s="51">
        <f ca="1">YEAR(TODAY())-YEAR(B2)+IF(TODAY()&gt;=DATE(YEAR(TODAY()),MONTH(B2),DAY(B2)),0,-1)</f>
        <v>60</v>
      </c>
      <c r="E2" s="47">
        <v>155</v>
      </c>
      <c r="F2" s="48" t="s">
        <v>275</v>
      </c>
      <c r="G2" s="47">
        <v>57.3</v>
      </c>
      <c r="H2" s="46" t="s">
        <v>40</v>
      </c>
      <c r="I2" s="67">
        <f>ROUND(G3/E3^2,1)</f>
        <v>23.9</v>
      </c>
    </row>
    <row r="3" spans="1:9" x14ac:dyDescent="0.3">
      <c r="E3" s="46">
        <f>E2/100</f>
        <v>1.55</v>
      </c>
      <c r="F3" s="46" t="s">
        <v>39</v>
      </c>
      <c r="G3" s="46">
        <f>G2</f>
        <v>57.3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신화식, ID : H1900797)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15:34:55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AC26" sqref="AC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44382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60</v>
      </c>
      <c r="G12" s="132"/>
      <c r="H12" s="132"/>
      <c r="I12" s="132"/>
      <c r="K12" s="123">
        <f>'개인정보 및 신체계측 입력'!E2</f>
        <v>155</v>
      </c>
      <c r="L12" s="124"/>
      <c r="M12" s="117">
        <f>'개인정보 및 신체계측 입력'!G2</f>
        <v>57.3</v>
      </c>
      <c r="N12" s="118"/>
      <c r="O12" s="113" t="s">
        <v>270</v>
      </c>
      <c r="P12" s="107"/>
      <c r="Q12" s="110">
        <f>'개인정보 및 신체계측 입력'!I2</f>
        <v>23.9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신화식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78.712000000000003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7.1790000000000003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14.109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0.9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10.9</v>
      </c>
      <c r="L72" s="34" t="s">
        <v>52</v>
      </c>
      <c r="M72" s="34">
        <f>ROUND('DRIs DATA'!K8,1)</f>
        <v>5.8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52.9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112.86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69.16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145.83000000000001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52.09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264.33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113.82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2021-08-25T05:20:19Z</dcterms:modified>
</cp:coreProperties>
</file>