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<sst xmlns="http://schemas.openxmlformats.org/spreadsheetml/2006/main" count="692" uniqueCount="339">
  <si>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</si>
  <si>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</si>
  <si>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</si>
  <si>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</si>
  <si>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</si>
  <si>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</si>
  <si>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</si>
  <si>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</si>
  <si>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</si>
  <si>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</si>
  <si>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</si>
  <si>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</si>
  <si>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</si>
  <si>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</si>
  <si>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</si>
  <si>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</si>
  <si>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</si>
  <si>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</si>
  <si>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</si>
  <si>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</si>
  <si>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</si>
  <si>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</si>
  <si>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</si>
  <si>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</si>
  <si>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</si>
  <si>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</si>
  <si>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</si>
  <si>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</si>
  <si>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</si>
  <si>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</si>
  <si>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</si>
  <si>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</si>
  <si>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</si>
  <si>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</si>
  <si>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</si>
  <si>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</si>
  <si>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</si>
  <si>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</si>
  <si>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</si>
  <si>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</si>
  <si>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</si>
  <si>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</si>
  <si>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</si>
  <si>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</si>
  <si>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</si>
  <si>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</si>
  <si>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</si>
  <si>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</si>
  <si>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</si>
  <si>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</si>
  <si>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</si>
  <si>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</si>
  <si>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</si>
  <si>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</si>
  <si>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</si>
  <si>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</si>
  <si>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</si>
  <si>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</si>
  <si>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</si>
  <si>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</si>
  <si>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</si>
  <si>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</si>
  <si>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</si>
  <si>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</si>
  <si>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</si>
  <si>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</si>
  <si>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</si>
  <si>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</si>
  <si>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</si>
  <si>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</si>
  <si>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</si>
  <si>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</si>
  <si>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</si>
  <si>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</si>
  <si>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</si>
  <si>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</si>
  <si>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</si>
  <si>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</si>
  <si>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</si>
  <si>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</si>
  <si>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</si>
  <si>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</si>
  <si>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</si>
  <si>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</si>
  <si>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</si>
  <si>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</si>
  <si>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</si>
  <si>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</si>
  <si>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</si>
  <si>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</si>
  <si>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</si>
  <si>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</si>
  <si>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</si>
  <si>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</si>
  <si>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</si>
  <si>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</si>
  <si>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</si>
  <si>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</si>
  <si>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</si>
  <si>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</si>
  <si>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</si>
  <si>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</si>
  <si>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</si>
  <si>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</si>
  <si>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</si>
  <si>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</si>
  <si>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</si>
  <si>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</si>
  <si>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</si>
  <si>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</si>
  <si>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</si>
  <si>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</si>
  <si>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</si>
  <si>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</si>
  <si>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</si>
  <si>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</si>
  <si>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</si>
  <si>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</si>
  <si>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</si>
  <si>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</si>
  <si>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</si>
  <si>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</si>
  <si>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</si>
  <si>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</si>
  <si>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</si>
  <si>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</si>
  <si>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</si>
  <si>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</si>
  <si>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</si>
  <si>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</si>
  <si>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</si>
  <si>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</si>
  <si>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</si>
  <si>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</si>
  <si>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</si>
  <si>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</si>
  <si>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</si>
  <si>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</si>
  <si>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</si>
  <si>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</si>
  <si>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</si>
  <si>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</si>
  <si>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</si>
  <si>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</si>
  <si>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</si>
  <si>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</si>
  <si>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</si>
  <si>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</si>
  <si>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</si>
  <si>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</si>
  <si>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</si>
  <si>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</si>
  <si>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</si>
  <si>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</si>
  <si>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</si>
  <si>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</si>
  <si>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</si>
  <si>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</si>
  <si>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</si>
  <si>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</si>
  <si>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</si>
  <si>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</si>
  <si>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</si>
  <si>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</si>
  <si>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</si>
  <si>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</si>
  <si>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</si>
  <si>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</si>
  <si>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</si>
  <si>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</si>
  <si>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</si>
  <si>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</si>
  <si>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</si>
  <si>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</si>
  <si>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</si>
  <si>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</si>
  <si>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</si>
  <si>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</si>
  <si>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</si>
  <si>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</si>
  <si>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</si>
  <si>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</si>
  <si>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</si>
  <si>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</si>
  <si>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</si>
  <si>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</si>
  <si>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</si>
  <si>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</si>
  <si>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</si>
  <si>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</si>
  <si>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</si>
  <si>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</si>
  <si>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</si>
  <si>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</si>
  <si>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</si>
  <si>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</si>
  <si>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</si>
  <si>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</si>
  <si>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</si>
  <si>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</si>
  <si>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</si>
  <si>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</si>
  <si>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</si>
  <si>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</si>
  <si>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</si>
  <si>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</si>
  <si>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</si>
  <si>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</si>
  <si>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</si>
  <si>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</si>
  <si>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</si>
  <si>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</si>
  <si>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</si>
  <si>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</si>
  <si>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</si>
  <si>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</si>
  <si>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</si>
  <si>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</si>
  <si>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</si>
  <si>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</si>
  <si>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</si>
  <si>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</si>
  <si>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</si>
  <si>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</si>
  <si>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</si>
  <si>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</si>
  <si>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</si>
  <si>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</si>
  <si>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</si>
  <si>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</si>
  <si>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</si>
  <si>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</si>
  <si>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</si>
  <si>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</si>
  <si>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</si>
  <si>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</si>
  <si>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</si>
  <si>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</si>
  <si>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</si>
  <si>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</si>
  <si>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</si>
  <si>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</si>
  <si>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</si>
  <si>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</si>
  <si>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</si>
  <si>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</si>
  <si>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</si>
  <si>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</si>
  <si>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</si>
  <si>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</si>
  <si>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</si>
  <si>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</si>
  <si>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</si>
  <si>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</si>
  <si>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</si>
  <si>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</si>
  <si>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</si>
  <si>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</si>
  <si>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</si>
  <si>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</si>
  <si>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</si>
  <si>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</si>
  <si>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</si>
  <si>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</si>
  <si>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</si>
  <si>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</si>
  <si>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</si>
  <si>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</si>
  <si>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</si>
  <si>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</si>
  <si>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</si>
  <si>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</si>
  <si>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</si>
  <si>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</si>
  <si>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</si>
  <si>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</si>
  <si>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</si>
  <si>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</si>
  <si>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</si>
  <si>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</si>
  <si>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</si>
  <si>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</si>
  <si>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</si>
  <si>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</si>
  <si>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</si>
  <si>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</si>
  <si>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</si>
  <si>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</si>
  <si>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</si>
  <si>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</si>
  <si>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</si>
  <si>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</si>
  <si>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</si>
  <si>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</si>
  <si>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</si>
  <si>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</si>
  <si>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</si>
  <si>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</si>
  <si>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</si>
  <si>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</si>
  <si>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</si>
  <si>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</si>
  <si>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</si>
  <si>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M</t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</si>
  <si>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</si>
  <si>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</si>
  <si>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</si>
  <si>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</si>
  <si>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</si>
  <si>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</si>
  <si>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</si>
  <si>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</si>
  <si>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</si>
  <si>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</si>
  <si>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</si>
  <si>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</si>
  <si>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</si>
  <si>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</si>
  <si>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</si>
  <si>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</si>
  <si>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</si>
  <si>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</si>
  <si>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</si>
  <si>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</si>
  <si>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</si>
  <si>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</si>
  <si>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</si>
  <si>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</si>
  <si>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</si>
  <si>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</si>
  <si>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</si>
  <si>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주영호, ID : H1900798)</t>
  </si>
  <si>
    <t>출력시각</t>
    <phoneticPr fontId="1" type="noConversion"/>
  </si>
  <si>
    <t>2021년 08월 24일 15:36:02</t>
  </si>
  <si>
    <t>지방</t>
    <phoneticPr fontId="1" type="noConversion"/>
  </si>
  <si>
    <t>평균필요량</t>
    <phoneticPr fontId="1" type="noConversion"/>
  </si>
  <si>
    <t>섭취량</t>
    <phoneticPr fontId="1" type="noConversion"/>
  </si>
  <si>
    <t>H1900798</t>
  </si>
  <si>
    <t>주영호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</si>
</sst>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53.673991999999998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1.0346413000000001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0.25852629999999999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1014.2325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2670.7896000000001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65.071029999999993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70.618126000000004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9.6449770000000008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548.84590000000003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2.2218096999999999E-2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3.5488941999999999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21.750108999999998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64.582465999999997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71.115080000000006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8.5190000000000001</c:v>
                </c:pt>
                <c:pt idx="1">
                  <c:v>8.0579999999999998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5.8021153999999999</c:v>
                </c:pt>
                <c:pt idx="1">
                  <c:v>7.0346089999999997</c:v>
                </c:pt>
                <c:pt idx="2">
                  <c:v>10.8056755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473.22669999999999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13.286469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79.084000000000003</c:v>
                </c:pt>
                <c:pt idx="1">
                  <c:v>5.875</c:v>
                </c:pt>
                <c:pt idx="2">
                  <c:v>15.041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1556.6337000000001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81.620149999999995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425.36496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1.2148768000000001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4979.8222999999998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11.121283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1.6245328000000001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135.40125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0.90222095999999996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13.123862000000001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1.6245328000000001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526.86860000000001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6.6068939999999996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주영호, ID : H1900798)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15:36:02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1556.6337000000001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53.673991999999998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21.750108999999998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79.084000000000003</v>
      </c>
      <c r="G8" s="59">
        <f>'DRIs DATA 입력'!G8</f>
        <v>5.875</v>
      </c>
      <c r="H8" s="59">
        <f>'DRIs DATA 입력'!H8</f>
        <v>15.041</v>
      </c>
      <c r="I8" s="55"/>
      <c r="J8" s="59" t="s">
        <v>215</v>
      </c>
      <c r="K8" s="59">
        <f>'DRIs DATA 입력'!K8</f>
        <v>8.5190000000000001</v>
      </c>
      <c r="L8" s="59">
        <f>'DRIs DATA 입력'!L8</f>
        <v>8.0579999999999998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473.22669999999999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13.286469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1.2148768000000001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135.40125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81.620149999999995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1.5634459999999999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0.90222095999999996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13.123862000000001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1.6245328000000001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526.86860000000001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6.6068939999999996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1.0346413000000001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0.25852629999999999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425.36496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1014.2325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4979.8222999999998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2670.7896000000001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65.071029999999993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70.618126000000004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11.121283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9.6449770000000008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548.84590000000003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2.2218096999999999E-2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3.5488941999999999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64.582465999999997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71.115080000000006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3" sqref="J5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307</v>
      </c>
      <c r="B1" s="55" t="s">
        <v>331</v>
      </c>
      <c r="G1" s="56" t="s">
        <v>332</v>
      </c>
      <c r="H1" s="55" t="s">
        <v>333</v>
      </c>
    </row>
    <row r="3" spans="1:27" x14ac:dyDescent="0.3">
      <c r="A3" s="65" t="s">
        <v>308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309</v>
      </c>
      <c r="B4" s="66"/>
      <c r="C4" s="66"/>
      <c r="E4" s="61" t="s">
        <v>282</v>
      </c>
      <c r="F4" s="62"/>
      <c r="G4" s="62"/>
      <c r="H4" s="63"/>
      <c r="J4" s="61" t="s">
        <v>286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310</v>
      </c>
      <c r="V4" s="66"/>
      <c r="W4" s="66"/>
      <c r="X4" s="66"/>
      <c r="Y4" s="66"/>
      <c r="Z4" s="66"/>
    </row>
    <row r="5" spans="1:27" x14ac:dyDescent="0.3">
      <c r="A5" s="60"/>
      <c r="B5" s="60" t="s">
        <v>311</v>
      </c>
      <c r="C5" s="60" t="s">
        <v>276</v>
      </c>
      <c r="E5" s="60"/>
      <c r="F5" s="60" t="s">
        <v>49</v>
      </c>
      <c r="G5" s="60" t="s">
        <v>334</v>
      </c>
      <c r="H5" s="60" t="s">
        <v>45</v>
      </c>
      <c r="J5" s="60"/>
      <c r="K5" s="60" t="s">
        <v>304</v>
      </c>
      <c r="L5" s="60" t="s">
        <v>305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335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309</v>
      </c>
      <c r="B6" s="60">
        <v>2000</v>
      </c>
      <c r="C6" s="60">
        <v>1556.6337000000001</v>
      </c>
      <c r="E6" s="60" t="s">
        <v>312</v>
      </c>
      <c r="F6" s="60">
        <v>55</v>
      </c>
      <c r="G6" s="60">
        <v>15</v>
      </c>
      <c r="H6" s="60">
        <v>7</v>
      </c>
      <c r="J6" s="60" t="s">
        <v>312</v>
      </c>
      <c r="K6" s="60">
        <v>0.1</v>
      </c>
      <c r="L6" s="60">
        <v>4</v>
      </c>
      <c r="N6" s="60" t="s">
        <v>313</v>
      </c>
      <c r="O6" s="60">
        <v>45</v>
      </c>
      <c r="P6" s="60">
        <v>55</v>
      </c>
      <c r="Q6" s="60">
        <v>0</v>
      </c>
      <c r="R6" s="60">
        <v>0</v>
      </c>
      <c r="S6" s="60">
        <v>53.673991999999998</v>
      </c>
      <c r="U6" s="60" t="s">
        <v>314</v>
      </c>
      <c r="V6" s="60">
        <v>0</v>
      </c>
      <c r="W6" s="60">
        <v>0</v>
      </c>
      <c r="X6" s="60">
        <v>25</v>
      </c>
      <c r="Y6" s="60">
        <v>0</v>
      </c>
      <c r="Z6" s="60">
        <v>21.750108999999998</v>
      </c>
    </row>
    <row r="7" spans="1:27" x14ac:dyDescent="0.3">
      <c r="E7" s="60" t="s">
        <v>301</v>
      </c>
      <c r="F7" s="60">
        <v>65</v>
      </c>
      <c r="G7" s="60">
        <v>30</v>
      </c>
      <c r="H7" s="60">
        <v>20</v>
      </c>
      <c r="J7" s="60" t="s">
        <v>301</v>
      </c>
      <c r="K7" s="60">
        <v>1</v>
      </c>
      <c r="L7" s="60">
        <v>10</v>
      </c>
    </row>
    <row r="8" spans="1:27" x14ac:dyDescent="0.3">
      <c r="E8" s="60" t="s">
        <v>315</v>
      </c>
      <c r="F8" s="60">
        <v>79.084000000000003</v>
      </c>
      <c r="G8" s="60">
        <v>5.875</v>
      </c>
      <c r="H8" s="60">
        <v>15.041</v>
      </c>
      <c r="J8" s="60" t="s">
        <v>315</v>
      </c>
      <c r="K8" s="60">
        <v>8.5190000000000001</v>
      </c>
      <c r="L8" s="60">
        <v>8.0579999999999998</v>
      </c>
    </row>
    <row r="13" spans="1:27" x14ac:dyDescent="0.3">
      <c r="A13" s="64" t="s">
        <v>302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316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336</v>
      </c>
    </row>
    <row r="16" spans="1:27" x14ac:dyDescent="0.3">
      <c r="A16" s="60" t="s">
        <v>317</v>
      </c>
      <c r="B16" s="60">
        <v>500</v>
      </c>
      <c r="C16" s="60">
        <v>700</v>
      </c>
      <c r="D16" s="60">
        <v>0</v>
      </c>
      <c r="E16" s="60">
        <v>3000</v>
      </c>
      <c r="F16" s="60">
        <v>473.22669999999999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13.286469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1.2148768000000001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135.40125</v>
      </c>
    </row>
    <row r="23" spans="1:62" x14ac:dyDescent="0.3">
      <c r="A23" s="64" t="s">
        <v>318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290</v>
      </c>
      <c r="P24" s="66"/>
      <c r="Q24" s="66"/>
      <c r="R24" s="66"/>
      <c r="S24" s="66"/>
      <c r="T24" s="66"/>
      <c r="V24" s="66" t="s">
        <v>319</v>
      </c>
      <c r="W24" s="66"/>
      <c r="X24" s="66"/>
      <c r="Y24" s="66"/>
      <c r="Z24" s="66"/>
      <c r="AA24" s="66"/>
      <c r="AC24" s="66" t="s">
        <v>291</v>
      </c>
      <c r="AD24" s="66"/>
      <c r="AE24" s="66"/>
      <c r="AF24" s="66"/>
      <c r="AG24" s="66"/>
      <c r="AH24" s="66"/>
      <c r="AJ24" s="66" t="s">
        <v>292</v>
      </c>
      <c r="AK24" s="66"/>
      <c r="AL24" s="66"/>
      <c r="AM24" s="66"/>
      <c r="AN24" s="66"/>
      <c r="AO24" s="66"/>
      <c r="AQ24" s="66" t="s">
        <v>306</v>
      </c>
      <c r="AR24" s="66"/>
      <c r="AS24" s="66"/>
      <c r="AT24" s="66"/>
      <c r="AU24" s="66"/>
      <c r="AV24" s="66"/>
      <c r="AX24" s="66" t="s">
        <v>293</v>
      </c>
      <c r="AY24" s="66"/>
      <c r="AZ24" s="66"/>
      <c r="BA24" s="66"/>
      <c r="BB24" s="66"/>
      <c r="BC24" s="66"/>
      <c r="BE24" s="66" t="s">
        <v>320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81.620149999999995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1.5634459999999999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0.90222095999999996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13.123862000000001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1.6245328000000001</v>
      </c>
      <c r="AJ26" s="60" t="s">
        <v>294</v>
      </c>
      <c r="AK26" s="60">
        <v>320</v>
      </c>
      <c r="AL26" s="60">
        <v>400</v>
      </c>
      <c r="AM26" s="60">
        <v>0</v>
      </c>
      <c r="AN26" s="60">
        <v>1000</v>
      </c>
      <c r="AO26" s="60">
        <v>526.86860000000001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6.6068939999999996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1.0346413000000001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0.25852629999999999</v>
      </c>
    </row>
    <row r="33" spans="1:68" x14ac:dyDescent="0.3">
      <c r="A33" s="64" t="s">
        <v>321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322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323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425.36496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1014.2325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4979.8222999999998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2670.7896000000001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65.071029999999993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70.618126000000004</v>
      </c>
    </row>
    <row r="43" spans="1:68" x14ac:dyDescent="0.3">
      <c r="A43" s="64" t="s">
        <v>296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297</v>
      </c>
      <c r="B44" s="66"/>
      <c r="C44" s="66"/>
      <c r="D44" s="66"/>
      <c r="E44" s="66"/>
      <c r="F44" s="66"/>
      <c r="H44" s="66" t="s">
        <v>324</v>
      </c>
      <c r="I44" s="66"/>
      <c r="J44" s="66"/>
      <c r="K44" s="66"/>
      <c r="L44" s="66"/>
      <c r="M44" s="66"/>
      <c r="O44" s="66" t="s">
        <v>325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326</v>
      </c>
      <c r="AD44" s="66"/>
      <c r="AE44" s="66"/>
      <c r="AF44" s="66"/>
      <c r="AG44" s="66"/>
      <c r="AH44" s="66"/>
      <c r="AJ44" s="66" t="s">
        <v>327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299</v>
      </c>
      <c r="AY44" s="66"/>
      <c r="AZ44" s="66"/>
      <c r="BA44" s="66"/>
      <c r="BB44" s="66"/>
      <c r="BC44" s="66"/>
      <c r="BE44" s="66" t="s">
        <v>328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11.121283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9.6449770000000008</v>
      </c>
      <c r="O46" s="60" t="s">
        <v>300</v>
      </c>
      <c r="P46" s="60">
        <v>600</v>
      </c>
      <c r="Q46" s="60">
        <v>800</v>
      </c>
      <c r="R46" s="60">
        <v>0</v>
      </c>
      <c r="S46" s="60">
        <v>10000</v>
      </c>
      <c r="T46" s="60">
        <v>548.84590000000003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2.2218096999999999E-2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3.5488941999999999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64.582465999999997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71.115080000000006</v>
      </c>
      <c r="AX46" s="60" t="s">
        <v>329</v>
      </c>
      <c r="AY46" s="60"/>
      <c r="AZ46" s="60"/>
      <c r="BA46" s="60"/>
      <c r="BB46" s="60"/>
      <c r="BC46" s="60"/>
      <c r="BE46" s="60" t="s">
        <v>330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9" sqref="F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303</v>
      </c>
      <c r="D2" s="55">
        <v>66</v>
      </c>
      <c r="E2" s="55">
        <v>1556.6337000000001</v>
      </c>
      <c r="F2" s="55">
        <v>282.21582000000001</v>
      </c>
      <c r="G2" s="55">
        <v>20.965157000000001</v>
      </c>
      <c r="H2" s="55">
        <v>13.749793</v>
      </c>
      <c r="I2" s="55">
        <v>7.215363</v>
      </c>
      <c r="J2" s="55">
        <v>53.673991999999998</v>
      </c>
      <c r="K2" s="55">
        <v>35.069186999999999</v>
      </c>
      <c r="L2" s="55">
        <v>18.604804999999999</v>
      </c>
      <c r="M2" s="55">
        <v>21.750108999999998</v>
      </c>
      <c r="N2" s="55">
        <v>1.8211436999999999</v>
      </c>
      <c r="O2" s="55">
        <v>11.975880999999999</v>
      </c>
      <c r="P2" s="55">
        <v>681.649</v>
      </c>
      <c r="Q2" s="55">
        <v>21.75272</v>
      </c>
      <c r="R2" s="55">
        <v>473.22669999999999</v>
      </c>
      <c r="S2" s="55">
        <v>41.20552</v>
      </c>
      <c r="T2" s="55">
        <v>5184.2505000000001</v>
      </c>
      <c r="U2" s="55">
        <v>1.2148768000000001</v>
      </c>
      <c r="V2" s="55">
        <v>13.286469</v>
      </c>
      <c r="W2" s="55">
        <v>135.40125</v>
      </c>
      <c r="X2" s="55">
        <v>81.620149999999995</v>
      </c>
      <c r="Y2" s="55">
        <v>1.5634459999999999</v>
      </c>
      <c r="Z2" s="55">
        <v>0.90222095999999996</v>
      </c>
      <c r="AA2" s="55">
        <v>13.123862000000001</v>
      </c>
      <c r="AB2" s="55">
        <v>1.6245328000000001</v>
      </c>
      <c r="AC2" s="55">
        <v>526.86860000000001</v>
      </c>
      <c r="AD2" s="55">
        <v>6.6068939999999996</v>
      </c>
      <c r="AE2" s="55">
        <v>1.0346413000000001</v>
      </c>
      <c r="AF2" s="55">
        <v>0.25852629999999999</v>
      </c>
      <c r="AG2" s="55">
        <v>425.36496</v>
      </c>
      <c r="AH2" s="55">
        <v>238.85135</v>
      </c>
      <c r="AI2" s="55">
        <v>186.51361</v>
      </c>
      <c r="AJ2" s="55">
        <v>1014.2325</v>
      </c>
      <c r="AK2" s="55">
        <v>4979.8222999999998</v>
      </c>
      <c r="AL2" s="55">
        <v>65.071029999999993</v>
      </c>
      <c r="AM2" s="55">
        <v>2670.7896000000001</v>
      </c>
      <c r="AN2" s="55">
        <v>70.618126000000004</v>
      </c>
      <c r="AO2" s="55">
        <v>11.121283</v>
      </c>
      <c r="AP2" s="55">
        <v>8.2259034999999994</v>
      </c>
      <c r="AQ2" s="55">
        <v>2.8953795000000002</v>
      </c>
      <c r="AR2" s="55">
        <v>9.6449770000000008</v>
      </c>
      <c r="AS2" s="55">
        <v>548.84590000000003</v>
      </c>
      <c r="AT2" s="55">
        <v>2.2218096999999999E-2</v>
      </c>
      <c r="AU2" s="55">
        <v>3.5488941999999999</v>
      </c>
      <c r="AV2" s="55">
        <v>64.582465999999997</v>
      </c>
      <c r="AW2" s="55">
        <v>71.115080000000006</v>
      </c>
      <c r="AX2" s="55">
        <v>1.8255189000000002E-2</v>
      </c>
      <c r="AY2" s="55">
        <v>1.2132807000000001</v>
      </c>
      <c r="AZ2" s="55">
        <v>133.69347999999999</v>
      </c>
      <c r="BA2" s="55">
        <v>23.644835</v>
      </c>
      <c r="BB2" s="55">
        <v>5.8021153999999999</v>
      </c>
      <c r="BC2" s="55">
        <v>7.0346089999999997</v>
      </c>
      <c r="BD2" s="55">
        <v>10.8056755</v>
      </c>
      <c r="BE2" s="55">
        <v>0.87728863999999995</v>
      </c>
      <c r="BF2" s="55">
        <v>5.8835034000000004</v>
      </c>
      <c r="BG2" s="55">
        <v>0</v>
      </c>
      <c r="BH2" s="55">
        <v>0</v>
      </c>
      <c r="BI2" s="55">
        <v>0</v>
      </c>
      <c r="BJ2" s="55">
        <v>1.8179987000000002E-2</v>
      </c>
      <c r="BK2" s="55">
        <v>0</v>
      </c>
      <c r="BL2" s="55">
        <v>0.25856753999999998</v>
      </c>
      <c r="BM2" s="55">
        <v>3.4007385000000001</v>
      </c>
      <c r="BN2" s="55">
        <v>1.2654847</v>
      </c>
      <c r="BO2" s="55">
        <v>50.669581999999998</v>
      </c>
      <c r="BP2" s="55">
        <v>10.528245</v>
      </c>
      <c r="BQ2" s="55">
        <v>16.630116000000001</v>
      </c>
      <c r="BR2" s="55">
        <v>56.928400000000003</v>
      </c>
      <c r="BS2" s="55">
        <v>13.504021</v>
      </c>
      <c r="BT2" s="55">
        <v>13.8312645</v>
      </c>
      <c r="BU2" s="55">
        <v>2.6592989000000001E-2</v>
      </c>
      <c r="BV2" s="55">
        <v>2.5233974999999999E-2</v>
      </c>
      <c r="BW2" s="55">
        <v>0.86482303999999999</v>
      </c>
      <c r="BX2" s="55">
        <v>0.88178230000000002</v>
      </c>
      <c r="BY2" s="55">
        <v>4.0135740000000003E-2</v>
      </c>
      <c r="BZ2" s="55">
        <v>2.9541148000000001E-4</v>
      </c>
      <c r="CA2" s="55">
        <v>0.35300207</v>
      </c>
      <c r="CB2" s="55">
        <v>2.048005E-2</v>
      </c>
      <c r="CC2" s="55">
        <v>3.4041420000000003E-2</v>
      </c>
      <c r="CD2" s="55">
        <v>0.40961903</v>
      </c>
      <c r="CE2" s="55">
        <v>4.9279389999999999E-2</v>
      </c>
      <c r="CF2" s="55">
        <v>5.5109743000000003E-2</v>
      </c>
      <c r="CG2" s="55">
        <v>0</v>
      </c>
      <c r="CH2" s="55">
        <v>6.3054636000000001E-3</v>
      </c>
      <c r="CI2" s="55">
        <v>6.3704499999999997E-3</v>
      </c>
      <c r="CJ2" s="55">
        <v>0.85083973000000002</v>
      </c>
      <c r="CK2" s="55">
        <v>1.3523144000000001E-2</v>
      </c>
      <c r="CL2" s="55">
        <v>0.33706897000000002</v>
      </c>
      <c r="CM2" s="55">
        <v>2.9837159999999998</v>
      </c>
      <c r="CN2" s="55">
        <v>2350.0702999999999</v>
      </c>
      <c r="CO2" s="55">
        <v>4040.7532000000001</v>
      </c>
      <c r="CP2" s="55">
        <v>2224.4699999999998</v>
      </c>
      <c r="CQ2" s="55">
        <v>744.45232999999996</v>
      </c>
      <c r="CR2" s="55">
        <v>468.03723000000002</v>
      </c>
      <c r="CS2" s="55">
        <v>421.07776000000001</v>
      </c>
      <c r="CT2" s="55">
        <v>2341.3418000000001</v>
      </c>
      <c r="CU2" s="55">
        <v>1342.836</v>
      </c>
      <c r="CV2" s="55">
        <v>1335.38</v>
      </c>
      <c r="CW2" s="55">
        <v>1482.0835</v>
      </c>
      <c r="CX2" s="55">
        <v>438.41415000000001</v>
      </c>
      <c r="CY2" s="55">
        <v>3028.8942999999999</v>
      </c>
      <c r="CZ2" s="55">
        <v>1234.1465000000001</v>
      </c>
      <c r="DA2" s="55">
        <v>3732.424</v>
      </c>
      <c r="DB2" s="55">
        <v>3488.5895999999998</v>
      </c>
      <c r="DC2" s="55">
        <v>5595.3239999999996</v>
      </c>
      <c r="DD2" s="55">
        <v>7622.7793000000001</v>
      </c>
      <c r="DE2" s="55">
        <v>1533.0822000000001</v>
      </c>
      <c r="DF2" s="55">
        <v>3654.8523</v>
      </c>
      <c r="DG2" s="55">
        <v>1855.5895</v>
      </c>
      <c r="DH2" s="55">
        <v>104.04058000000001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23.644835</v>
      </c>
      <c r="B6">
        <f>BB2</f>
        <v>5.8021153999999999</v>
      </c>
      <c r="C6">
        <f>BC2</f>
        <v>7.0346089999999997</v>
      </c>
      <c r="D6">
        <f>BD2</f>
        <v>10.8056755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20153</v>
      </c>
      <c r="C2" s="51">
        <f ca="1">YEAR(TODAY())-YEAR(B2)+IF(TODAY()&gt;=DATE(YEAR(TODAY()),MONTH(B2),DAY(B2)),0,-1)</f>
        <v>66</v>
      </c>
      <c r="E2" s="47">
        <v>159.6</v>
      </c>
      <c r="F2" s="48" t="s">
        <v>275</v>
      </c>
      <c r="G2" s="47">
        <v>58.7</v>
      </c>
      <c r="H2" s="46" t="s">
        <v>40</v>
      </c>
      <c r="I2" s="67">
        <f>ROUND(G3/E3^2,1)</f>
        <v>23</v>
      </c>
    </row>
    <row r="3" spans="1:9" x14ac:dyDescent="0.3">
      <c r="E3" s="46">
        <f>E2/100</f>
        <v>1.5959999999999999</v>
      </c>
      <c r="F3" s="46" t="s">
        <v>39</v>
      </c>
      <c r="G3" s="46">
        <f>G2</f>
        <v>58.7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주영호, ID : H1900798)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15:36:02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26" sqref="AC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44382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66</v>
      </c>
      <c r="G12" s="132"/>
      <c r="H12" s="132"/>
      <c r="I12" s="132"/>
      <c r="K12" s="123">
        <f>'개인정보 및 신체계측 입력'!E2</f>
        <v>159.6</v>
      </c>
      <c r="L12" s="124"/>
      <c r="M12" s="117">
        <f>'개인정보 및 신체계측 입력'!G2</f>
        <v>58.7</v>
      </c>
      <c r="N12" s="118"/>
      <c r="O12" s="113" t="s">
        <v>270</v>
      </c>
      <c r="P12" s="107"/>
      <c r="Q12" s="110">
        <f>'개인정보 및 신체계측 입력'!I2</f>
        <v>23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주영호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79.084000000000003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5.875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15.041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0.5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8.1</v>
      </c>
      <c r="L72" s="34" t="s">
        <v>52</v>
      </c>
      <c r="M72" s="34">
        <f>ROUND('DRIs DATA'!K8,1)</f>
        <v>8.5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63.1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110.72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81.62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108.3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53.17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331.99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111.21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2021-08-25T05:21:18Z</dcterms:modified>
</cp:coreProperties>
</file>