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<sst xmlns="http://schemas.openxmlformats.org/spreadsheetml/2006/main" count="692" uniqueCount="340">
  <si>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</si>
  <si>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</si>
  <si>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</si>
  <si>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</si>
  <si>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</si>
  <si>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</si>
  <si>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</si>
  <si>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</si>
  <si>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</si>
  <si>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</si>
  <si>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</si>
  <si>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</si>
  <si>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</si>
  <si>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</si>
  <si>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</si>
  <si>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</si>
  <si>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</si>
  <si>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</si>
  <si>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</si>
  <si>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</si>
  <si>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</si>
  <si>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</si>
  <si>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</si>
  <si>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</si>
  <si>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</si>
  <si>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</si>
  <si>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</si>
  <si>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</si>
  <si>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</si>
  <si>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</si>
  <si>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</si>
  <si>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</si>
  <si>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</si>
  <si>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</si>
  <si>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</si>
  <si>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</si>
  <si>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</si>
  <si>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</si>
  <si>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</si>
  <si>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</si>
  <si>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</si>
  <si>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</si>
  <si>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</si>
  <si>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</si>
  <si>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</si>
  <si>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</si>
  <si>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</si>
  <si>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</si>
  <si>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</si>
  <si>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</si>
  <si>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</si>
  <si>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</si>
  <si>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</si>
  <si>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</si>
  <si>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</si>
  <si>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</si>
  <si>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</si>
  <si>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</si>
  <si>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</si>
  <si>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</si>
  <si>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</si>
  <si>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</si>
  <si>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</si>
  <si>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</si>
  <si>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</si>
  <si>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</si>
  <si>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</si>
  <si>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</si>
  <si>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</si>
  <si>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</si>
  <si>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</si>
  <si>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</si>
  <si>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</si>
  <si>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</si>
  <si>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</si>
  <si>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</si>
  <si>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</si>
  <si>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</si>
  <si>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</si>
  <si>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</si>
  <si>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</si>
  <si>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</si>
  <si>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</si>
  <si>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</si>
  <si>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</si>
  <si>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</si>
  <si>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</si>
  <si>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</si>
  <si>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</si>
  <si>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</si>
  <si>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</si>
  <si>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</si>
  <si>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</si>
  <si>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</si>
  <si>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</si>
  <si>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</si>
  <si>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</si>
  <si>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</si>
  <si>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</si>
  <si>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</si>
  <si>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</si>
  <si>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</si>
  <si>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</si>
  <si>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</si>
  <si>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</si>
  <si>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</si>
  <si>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</si>
  <si>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</si>
  <si>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</si>
  <si>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</si>
  <si>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</si>
  <si>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</si>
  <si>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</si>
  <si>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</si>
  <si>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</si>
  <si>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</si>
  <si>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</si>
  <si>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</si>
  <si>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</si>
  <si>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</si>
  <si>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</si>
  <si>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</si>
  <si>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</si>
  <si>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</si>
  <si>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</si>
  <si>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</si>
  <si>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</si>
  <si>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</si>
  <si>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</si>
  <si>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</si>
  <si>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</si>
  <si>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</si>
  <si>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</si>
  <si>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</si>
  <si>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</si>
  <si>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</si>
  <si>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</si>
  <si>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</si>
  <si>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</si>
  <si>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</si>
  <si>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</si>
  <si>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</si>
  <si>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</si>
  <si>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</si>
  <si>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</si>
  <si>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</si>
  <si>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</si>
  <si>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</si>
  <si>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</si>
  <si>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</si>
  <si>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</si>
  <si>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</si>
  <si>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</si>
  <si>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</si>
  <si>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</si>
  <si>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</si>
  <si>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</si>
  <si>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</si>
  <si>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</si>
  <si>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</si>
  <si>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</si>
  <si>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</si>
  <si>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</si>
  <si>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</si>
  <si>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</si>
  <si>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</si>
  <si>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</si>
  <si>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</si>
  <si>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</si>
  <si>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</si>
  <si>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</si>
  <si>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</si>
  <si>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</si>
  <si>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</si>
  <si>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</si>
  <si>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</si>
  <si>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</si>
  <si>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</si>
  <si>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</si>
  <si>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</si>
  <si>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</si>
  <si>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</si>
  <si>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</si>
  <si>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</si>
  <si>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</si>
  <si>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</si>
  <si>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</si>
  <si>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</si>
  <si>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</si>
  <si>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</si>
  <si>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</si>
  <si>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</si>
  <si>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</si>
  <si>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</si>
  <si>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</si>
  <si>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</si>
  <si>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</si>
  <si>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</si>
  <si>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</si>
  <si>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</si>
  <si>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</si>
  <si>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</si>
  <si>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</si>
  <si>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</si>
  <si>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</si>
  <si>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</si>
  <si>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</si>
  <si>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</si>
  <si>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</si>
  <si>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</si>
  <si>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</si>
  <si>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</si>
  <si>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</si>
  <si>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</si>
  <si>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</si>
  <si>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</si>
  <si>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</si>
  <si>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</si>
  <si>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</si>
  <si>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</si>
  <si>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</si>
  <si>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</si>
  <si>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</si>
  <si>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</si>
  <si>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</si>
  <si>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</si>
  <si>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</si>
  <si>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</si>
  <si>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</si>
  <si>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</si>
  <si>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</si>
  <si>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</si>
  <si>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</si>
  <si>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</si>
  <si>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</si>
  <si>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</si>
  <si>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</si>
  <si>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</si>
  <si>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</si>
  <si>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</si>
  <si>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</si>
  <si>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</si>
  <si>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</si>
  <si>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</si>
  <si>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</si>
  <si>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</si>
  <si>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</si>
  <si>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</si>
  <si>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</si>
  <si>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</si>
  <si>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</si>
  <si>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</si>
  <si>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</si>
  <si>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</si>
  <si>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</si>
  <si>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</si>
  <si>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</si>
  <si>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</si>
  <si>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</si>
  <si>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</si>
  <si>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</si>
  <si>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</si>
  <si>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</si>
  <si>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</si>
  <si>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</si>
  <si>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</si>
  <si>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</si>
  <si>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</si>
  <si>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</si>
  <si>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</si>
  <si>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</si>
  <si>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</si>
  <si>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</si>
  <si>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</si>
  <si>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</si>
  <si>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</si>
  <si>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</si>
  <si>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</si>
  <si>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</si>
  <si>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</si>
  <si>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</si>
  <si>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</si>
  <si>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</si>
  <si>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</si>
  <si>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</si>
  <si>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</si>
  <si>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</si>
  <si>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</si>
  <si>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</si>
  <si>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</si>
  <si>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</si>
  <si>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</si>
  <si>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</si>
  <si>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</si>
  <si>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</si>
  <si>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</si>
  <si>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적정비율(최대)</t>
    <phoneticPr fontId="1" type="noConversion"/>
  </si>
  <si>
    <t>지용성 비타민</t>
    <phoneticPr fontId="1" type="noConversion"/>
  </si>
  <si>
    <t>M</t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</si>
  <si>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</si>
  <si>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</si>
  <si>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</si>
  <si>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</si>
  <si>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</si>
  <si>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</si>
  <si>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</si>
  <si>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</si>
  <si>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</si>
  <si>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</si>
  <si>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</si>
  <si>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</si>
  <si>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</si>
  <si>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</si>
  <si>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</si>
  <si>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</si>
  <si>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</si>
  <si>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</si>
  <si>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</si>
  <si>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</si>
  <si>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</si>
  <si>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</si>
  <si>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</si>
  <si>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</si>
  <si>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</si>
  <si>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</si>
  <si>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</si>
  <si>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김해석, ID : H1900801)</t>
  </si>
  <si>
    <t>출력시각</t>
    <phoneticPr fontId="1" type="noConversion"/>
  </si>
  <si>
    <t>2021년 08월 24일 15:39:00</t>
  </si>
  <si>
    <t>열량영양소</t>
    <phoneticPr fontId="1" type="noConversion"/>
  </si>
  <si>
    <t>불포화지방산</t>
    <phoneticPr fontId="1" type="noConversion"/>
  </si>
  <si>
    <t>권장섭취량</t>
    <phoneticPr fontId="1" type="noConversion"/>
  </si>
  <si>
    <t>섭취량</t>
    <phoneticPr fontId="1" type="noConversion"/>
  </si>
  <si>
    <t>비타민B6</t>
    <phoneticPr fontId="1" type="noConversion"/>
  </si>
  <si>
    <t>마그네슘</t>
    <phoneticPr fontId="1" type="noConversion"/>
  </si>
  <si>
    <t>요오드</t>
    <phoneticPr fontId="1" type="noConversion"/>
  </si>
  <si>
    <t>평균필요량</t>
    <phoneticPr fontId="1" type="noConversion"/>
  </si>
  <si>
    <t>구리(ug/일)</t>
    <phoneticPr fontId="1" type="noConversion"/>
  </si>
  <si>
    <t>H1900801</t>
  </si>
  <si>
    <t>김해석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</si>
</sst>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78.440209999999993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3496"/>
        <c:axId val="261674280"/>
      </c:barChart>
      <c:catAx>
        <c:axId val="26167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74280"/>
        <c:crosses val="autoZero"/>
        <c:auto val="1"/>
        <c:lblAlgn val="ctr"/>
        <c:lblOffset val="100"/>
        <c:noMultiLvlLbl val="0"/>
      </c:catAx>
      <c:valAx>
        <c:axId val="26167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2.6600978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320"/>
        <c:axId val="455704280"/>
      </c:barChart>
      <c:catAx>
        <c:axId val="45570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4280"/>
        <c:crosses val="autoZero"/>
        <c:auto val="1"/>
        <c:lblAlgn val="ctr"/>
        <c:lblOffset val="100"/>
        <c:noMultiLvlLbl val="0"/>
      </c:catAx>
      <c:valAx>
        <c:axId val="45570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1.3219543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576"/>
        <c:axId val="455700360"/>
      </c:barChart>
      <c:catAx>
        <c:axId val="45569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0360"/>
        <c:crosses val="autoZero"/>
        <c:auto val="1"/>
        <c:lblAlgn val="ctr"/>
        <c:lblOffset val="100"/>
        <c:noMultiLvlLbl val="0"/>
      </c:catAx>
      <c:valAx>
        <c:axId val="45570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1373.0613000000001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928"/>
        <c:axId val="455705456"/>
      </c:barChart>
      <c:catAx>
        <c:axId val="45570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456"/>
        <c:crosses val="autoZero"/>
        <c:auto val="1"/>
        <c:lblAlgn val="ctr"/>
        <c:lblOffset val="100"/>
        <c:noMultiLvlLbl val="0"/>
      </c:catAx>
      <c:valAx>
        <c:axId val="45570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3831.0781000000002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536"/>
        <c:axId val="455705064"/>
      </c:barChart>
      <c:catAx>
        <c:axId val="45570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064"/>
        <c:crosses val="autoZero"/>
        <c:auto val="1"/>
        <c:lblAlgn val="ctr"/>
        <c:lblOffset val="100"/>
        <c:noMultiLvlLbl val="0"/>
      </c:catAx>
      <c:valAx>
        <c:axId val="455705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82.736850000000004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184"/>
        <c:axId val="455703104"/>
      </c:barChart>
      <c:catAx>
        <c:axId val="45569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104"/>
        <c:crosses val="autoZero"/>
        <c:auto val="1"/>
        <c:lblAlgn val="ctr"/>
        <c:lblOffset val="100"/>
        <c:noMultiLvlLbl val="0"/>
      </c:catAx>
      <c:valAx>
        <c:axId val="45570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150.24124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712"/>
        <c:axId val="455703496"/>
      </c:barChart>
      <c:catAx>
        <c:axId val="45570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496"/>
        <c:crosses val="autoZero"/>
        <c:auto val="1"/>
        <c:lblAlgn val="ctr"/>
        <c:lblOffset val="100"/>
        <c:noMultiLvlLbl val="0"/>
      </c:catAx>
      <c:valAx>
        <c:axId val="45570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13.047243999999999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3760"/>
        <c:axId val="456380624"/>
      </c:barChart>
      <c:catAx>
        <c:axId val="45638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0624"/>
        <c:crosses val="autoZero"/>
        <c:auto val="1"/>
        <c:lblAlgn val="ctr"/>
        <c:lblOffset val="100"/>
        <c:noMultiLvlLbl val="0"/>
      </c:catAx>
      <c:valAx>
        <c:axId val="456380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1280.3141000000001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1800"/>
        <c:axId val="456381016"/>
      </c:barChart>
      <c:catAx>
        <c:axId val="45638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1016"/>
        <c:crosses val="autoZero"/>
        <c:auto val="1"/>
        <c:lblAlgn val="ctr"/>
        <c:lblOffset val="100"/>
        <c:noMultiLvlLbl val="0"/>
      </c:catAx>
      <c:valAx>
        <c:axId val="456381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0.10426257999999999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6112"/>
        <c:axId val="456386504"/>
      </c:barChart>
      <c:catAx>
        <c:axId val="45638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504"/>
        <c:crosses val="autoZero"/>
        <c:auto val="1"/>
        <c:lblAlgn val="ctr"/>
        <c:lblOffset val="100"/>
        <c:noMultiLvlLbl val="0"/>
      </c:catAx>
      <c:valAx>
        <c:axId val="45638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3.9780066000000001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680"/>
        <c:axId val="456382976"/>
      </c:barChart>
      <c:catAx>
        <c:axId val="45638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2976"/>
        <c:crosses val="autoZero"/>
        <c:auto val="1"/>
        <c:lblAlgn val="ctr"/>
        <c:lblOffset val="100"/>
        <c:noMultiLvlLbl val="0"/>
      </c:catAx>
      <c:valAx>
        <c:axId val="45638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33.116962000000001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6240"/>
        <c:axId val="455771872"/>
      </c:barChart>
      <c:catAx>
        <c:axId val="26167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872"/>
        <c:crosses val="autoZero"/>
        <c:auto val="1"/>
        <c:lblAlgn val="ctr"/>
        <c:lblOffset val="100"/>
        <c:noMultiLvlLbl val="0"/>
      </c:catAx>
      <c:valAx>
        <c:axId val="45577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362.79899999999998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5328"/>
        <c:axId val="456386896"/>
      </c:barChart>
      <c:catAx>
        <c:axId val="45638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896"/>
        <c:crosses val="autoZero"/>
        <c:auto val="1"/>
        <c:lblAlgn val="ctr"/>
        <c:lblOffset val="100"/>
        <c:noMultiLvlLbl val="0"/>
      </c:catAx>
      <c:valAx>
        <c:axId val="45638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93.096919999999997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288"/>
        <c:axId val="456384544"/>
      </c:barChart>
      <c:catAx>
        <c:axId val="45638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4544"/>
        <c:crosses val="autoZero"/>
        <c:auto val="1"/>
        <c:lblAlgn val="ctr"/>
        <c:lblOffset val="100"/>
        <c:noMultiLvlLbl val="0"/>
      </c:catAx>
      <c:valAx>
        <c:axId val="45638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10.284000000000001</c:v>
                </c:pt>
                <c:pt idx="1">
                  <c:v>14.558999999999999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380232"/>
        <c:axId val="454818152"/>
      </c:barChart>
      <c:catAx>
        <c:axId val="45638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8152"/>
        <c:crosses val="autoZero"/>
        <c:auto val="1"/>
        <c:lblAlgn val="ctr"/>
        <c:lblOffset val="100"/>
        <c:noMultiLvlLbl val="0"/>
      </c:catAx>
      <c:valAx>
        <c:axId val="45481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16.694224999999999</c:v>
                </c:pt>
                <c:pt idx="1">
                  <c:v>21.516092</c:v>
                </c:pt>
                <c:pt idx="2">
                  <c:v>24.585379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787.16759999999999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4624"/>
        <c:axId val="454812664"/>
      </c:barChart>
      <c:catAx>
        <c:axId val="45481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2664"/>
        <c:crosses val="autoZero"/>
        <c:auto val="1"/>
        <c:lblAlgn val="ctr"/>
        <c:lblOffset val="100"/>
        <c:noMultiLvlLbl val="0"/>
      </c:catAx>
      <c:valAx>
        <c:axId val="45481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24.567467000000001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9720"/>
        <c:axId val="454815800"/>
      </c:barChart>
      <c:catAx>
        <c:axId val="4548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5800"/>
        <c:crosses val="autoZero"/>
        <c:auto val="1"/>
        <c:lblAlgn val="ctr"/>
        <c:lblOffset val="100"/>
        <c:noMultiLvlLbl val="0"/>
      </c:catAx>
      <c:valAx>
        <c:axId val="45481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72.965000000000003</c:v>
                </c:pt>
                <c:pt idx="1">
                  <c:v>9.4710000000000001</c:v>
                </c:pt>
                <c:pt idx="2">
                  <c:v>17.564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816192"/>
        <c:axId val="454813448"/>
      </c:barChart>
      <c:catAx>
        <c:axId val="4548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3448"/>
        <c:crosses val="autoZero"/>
        <c:auto val="1"/>
        <c:lblAlgn val="ctr"/>
        <c:lblOffset val="100"/>
        <c:noMultiLvlLbl val="0"/>
      </c:catAx>
      <c:valAx>
        <c:axId val="4548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2007.6296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3840"/>
        <c:axId val="454814232"/>
      </c:barChart>
      <c:catAx>
        <c:axId val="4548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4232"/>
        <c:crosses val="autoZero"/>
        <c:auto val="1"/>
        <c:lblAlgn val="ctr"/>
        <c:lblOffset val="100"/>
        <c:noMultiLvlLbl val="0"/>
      </c:catAx>
      <c:valAx>
        <c:axId val="454814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159.04613000000001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544"/>
        <c:axId val="454820112"/>
      </c:barChart>
      <c:catAx>
        <c:axId val="4548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20112"/>
        <c:crosses val="autoZero"/>
        <c:auto val="1"/>
        <c:lblAlgn val="ctr"/>
        <c:lblOffset val="100"/>
        <c:noMultiLvlLbl val="0"/>
      </c:catAx>
      <c:valAx>
        <c:axId val="45482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526.34379999999999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936"/>
        <c:axId val="454816976"/>
      </c:barChart>
      <c:catAx>
        <c:axId val="45481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6976"/>
        <c:crosses val="autoZero"/>
        <c:auto val="1"/>
        <c:lblAlgn val="ctr"/>
        <c:lblOffset val="100"/>
        <c:noMultiLvlLbl val="0"/>
      </c:catAx>
      <c:valAx>
        <c:axId val="45481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5.8962589999999997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304"/>
        <c:axId val="455772656"/>
      </c:barChart>
      <c:catAx>
        <c:axId val="45577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2656"/>
        <c:crosses val="autoZero"/>
        <c:auto val="1"/>
        <c:lblAlgn val="ctr"/>
        <c:lblOffset val="100"/>
        <c:noMultiLvlLbl val="0"/>
      </c:catAx>
      <c:valAx>
        <c:axId val="45577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6185.0690000000004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09672"/>
        <c:axId val="457516336"/>
      </c:barChart>
      <c:catAx>
        <c:axId val="45750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6336"/>
        <c:crosses val="autoZero"/>
        <c:auto val="1"/>
        <c:lblAlgn val="ctr"/>
        <c:lblOffset val="100"/>
        <c:noMultiLvlLbl val="0"/>
      </c:catAx>
      <c:valAx>
        <c:axId val="45751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0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18.396072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3592"/>
        <c:axId val="457515944"/>
      </c:barChart>
      <c:catAx>
        <c:axId val="45751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5944"/>
        <c:crosses val="autoZero"/>
        <c:auto val="1"/>
        <c:lblAlgn val="ctr"/>
        <c:lblOffset val="100"/>
        <c:noMultiLvlLbl val="0"/>
      </c:catAx>
      <c:valAx>
        <c:axId val="45751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3.3301883000000001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0456"/>
        <c:axId val="457510848"/>
      </c:barChart>
      <c:catAx>
        <c:axId val="45751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0848"/>
        <c:crosses val="autoZero"/>
        <c:auto val="1"/>
        <c:lblAlgn val="ctr"/>
        <c:lblOffset val="100"/>
        <c:noMultiLvlLbl val="0"/>
      </c:catAx>
      <c:valAx>
        <c:axId val="45751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241.28505000000001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3048"/>
        <c:axId val="455773832"/>
      </c:barChart>
      <c:catAx>
        <c:axId val="45577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3832"/>
        <c:crosses val="autoZero"/>
        <c:auto val="1"/>
        <c:lblAlgn val="ctr"/>
        <c:lblOffset val="100"/>
        <c:noMultiLvlLbl val="0"/>
      </c:catAx>
      <c:valAx>
        <c:axId val="45577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1.5341802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6968"/>
        <c:axId val="455771480"/>
      </c:barChart>
      <c:catAx>
        <c:axId val="45577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480"/>
        <c:crosses val="autoZero"/>
        <c:auto val="1"/>
        <c:lblAlgn val="ctr"/>
        <c:lblOffset val="100"/>
        <c:noMultiLvlLbl val="0"/>
      </c:catAx>
      <c:valAx>
        <c:axId val="455771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19.601994000000001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5792"/>
        <c:axId val="455776184"/>
      </c:barChart>
      <c:catAx>
        <c:axId val="45577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6184"/>
        <c:crosses val="autoZero"/>
        <c:auto val="1"/>
        <c:lblAlgn val="ctr"/>
        <c:lblOffset val="100"/>
        <c:noMultiLvlLbl val="0"/>
      </c:catAx>
      <c:valAx>
        <c:axId val="45577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3.3301883000000001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4224"/>
        <c:axId val="455775400"/>
      </c:barChart>
      <c:catAx>
        <c:axId val="45577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400"/>
        <c:crosses val="autoZero"/>
        <c:auto val="1"/>
        <c:lblAlgn val="ctr"/>
        <c:lblOffset val="100"/>
        <c:noMultiLvlLbl val="0"/>
      </c:catAx>
      <c:valAx>
        <c:axId val="45577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652.90845000000002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696"/>
        <c:axId val="455775008"/>
      </c:barChart>
      <c:catAx>
        <c:axId val="45577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008"/>
        <c:crosses val="autoZero"/>
        <c:auto val="1"/>
        <c:lblAlgn val="ctr"/>
        <c:lblOffset val="100"/>
        <c:noMultiLvlLbl val="0"/>
      </c:catAx>
      <c:valAx>
        <c:axId val="45577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11.101452999999999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8008"/>
        <c:axId val="455699968"/>
      </c:barChart>
      <c:catAx>
        <c:axId val="45569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99968"/>
        <c:crosses val="autoZero"/>
        <c:auto val="1"/>
        <c:lblAlgn val="ctr"/>
        <c:lblOffset val="100"/>
        <c:noMultiLvlLbl val="0"/>
      </c:catAx>
      <c:valAx>
        <c:axId val="45569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김해석, ID : H1900801)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15:39:00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2000</v>
      </c>
      <c r="C6" s="59">
        <f>'DRIs DATA 입력'!C6</f>
        <v>2007.6296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78.440209999999993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33.116962000000001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72.965000000000003</v>
      </c>
      <c r="G8" s="59">
        <f>'DRIs DATA 입력'!G8</f>
        <v>9.4710000000000001</v>
      </c>
      <c r="H8" s="59">
        <f>'DRIs DATA 입력'!H8</f>
        <v>17.564</v>
      </c>
      <c r="I8" s="55"/>
      <c r="J8" s="59" t="s">
        <v>215</v>
      </c>
      <c r="K8" s="59">
        <f>'DRIs DATA 입력'!K8</f>
        <v>10.284000000000001</v>
      </c>
      <c r="L8" s="59">
        <f>'DRIs DATA 입력'!L8</f>
        <v>14.558999999999999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787.16759999999999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24.567467000000001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5.8962589999999997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241.28505000000001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159.04613000000001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1.8305621000000001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1.5341802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19.601994000000001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3.3301883000000001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652.90845000000002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11.101452999999999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2.6600978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1.3219543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526.34379999999999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1373.0613000000001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6185.0690000000004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3831.0781000000002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82.736850000000004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150.24124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18.396072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13.047243999999999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1280.3141000000001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0.10426257999999999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3.9780066000000001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362.79899999999998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93.096919999999997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49" sqref="K49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302</v>
      </c>
      <c r="B1" s="55" t="s">
        <v>326</v>
      </c>
      <c r="G1" s="56" t="s">
        <v>327</v>
      </c>
      <c r="H1" s="55" t="s">
        <v>328</v>
      </c>
    </row>
    <row r="3" spans="1:27" x14ac:dyDescent="0.3">
      <c r="A3" s="65" t="s">
        <v>303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304</v>
      </c>
      <c r="B4" s="66"/>
      <c r="C4" s="66"/>
      <c r="E4" s="61" t="s">
        <v>329</v>
      </c>
      <c r="F4" s="62"/>
      <c r="G4" s="62"/>
      <c r="H4" s="63"/>
      <c r="J4" s="61" t="s">
        <v>330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305</v>
      </c>
      <c r="V4" s="66"/>
      <c r="W4" s="66"/>
      <c r="X4" s="66"/>
      <c r="Y4" s="66"/>
      <c r="Z4" s="66"/>
    </row>
    <row r="5" spans="1:27" x14ac:dyDescent="0.3">
      <c r="A5" s="60"/>
      <c r="B5" s="60" t="s">
        <v>306</v>
      </c>
      <c r="C5" s="60" t="s">
        <v>276</v>
      </c>
      <c r="E5" s="60"/>
      <c r="F5" s="60" t="s">
        <v>49</v>
      </c>
      <c r="G5" s="60" t="s">
        <v>307</v>
      </c>
      <c r="H5" s="60" t="s">
        <v>45</v>
      </c>
      <c r="J5" s="60"/>
      <c r="K5" s="60" t="s">
        <v>299</v>
      </c>
      <c r="L5" s="60" t="s">
        <v>300</v>
      </c>
      <c r="N5" s="60"/>
      <c r="O5" s="60" t="s">
        <v>277</v>
      </c>
      <c r="P5" s="60" t="s">
        <v>284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284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304</v>
      </c>
      <c r="B6" s="60">
        <v>2000</v>
      </c>
      <c r="C6" s="60">
        <v>2007.6296</v>
      </c>
      <c r="E6" s="60" t="s">
        <v>308</v>
      </c>
      <c r="F6" s="60">
        <v>55</v>
      </c>
      <c r="G6" s="60">
        <v>15</v>
      </c>
      <c r="H6" s="60">
        <v>7</v>
      </c>
      <c r="J6" s="60" t="s">
        <v>308</v>
      </c>
      <c r="K6" s="60">
        <v>0.1</v>
      </c>
      <c r="L6" s="60">
        <v>4</v>
      </c>
      <c r="N6" s="60" t="s">
        <v>309</v>
      </c>
      <c r="O6" s="60">
        <v>45</v>
      </c>
      <c r="P6" s="60">
        <v>55</v>
      </c>
      <c r="Q6" s="60">
        <v>0</v>
      </c>
      <c r="R6" s="60">
        <v>0</v>
      </c>
      <c r="S6" s="60">
        <v>78.440209999999993</v>
      </c>
      <c r="U6" s="60" t="s">
        <v>310</v>
      </c>
      <c r="V6" s="60">
        <v>0</v>
      </c>
      <c r="W6" s="60">
        <v>0</v>
      </c>
      <c r="X6" s="60">
        <v>25</v>
      </c>
      <c r="Y6" s="60">
        <v>0</v>
      </c>
      <c r="Z6" s="60">
        <v>33.116962000000001</v>
      </c>
    </row>
    <row r="7" spans="1:27" x14ac:dyDescent="0.3">
      <c r="E7" s="60" t="s">
        <v>296</v>
      </c>
      <c r="F7" s="60">
        <v>65</v>
      </c>
      <c r="G7" s="60">
        <v>30</v>
      </c>
      <c r="H7" s="60">
        <v>20</v>
      </c>
      <c r="J7" s="60" t="s">
        <v>296</v>
      </c>
      <c r="K7" s="60">
        <v>1</v>
      </c>
      <c r="L7" s="60">
        <v>10</v>
      </c>
    </row>
    <row r="8" spans="1:27" x14ac:dyDescent="0.3">
      <c r="E8" s="60" t="s">
        <v>311</v>
      </c>
      <c r="F8" s="60">
        <v>72.965000000000003</v>
      </c>
      <c r="G8" s="60">
        <v>9.4710000000000001</v>
      </c>
      <c r="H8" s="60">
        <v>17.564</v>
      </c>
      <c r="J8" s="60" t="s">
        <v>311</v>
      </c>
      <c r="K8" s="60">
        <v>10.284000000000001</v>
      </c>
      <c r="L8" s="60">
        <v>14.558999999999999</v>
      </c>
    </row>
    <row r="13" spans="1:27" x14ac:dyDescent="0.3">
      <c r="A13" s="64" t="s">
        <v>297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285</v>
      </c>
      <c r="I14" s="66"/>
      <c r="J14" s="66"/>
      <c r="K14" s="66"/>
      <c r="L14" s="66"/>
      <c r="M14" s="66"/>
      <c r="O14" s="66" t="s">
        <v>281</v>
      </c>
      <c r="P14" s="66"/>
      <c r="Q14" s="66"/>
      <c r="R14" s="66"/>
      <c r="S14" s="66"/>
      <c r="T14" s="66"/>
      <c r="V14" s="66" t="s">
        <v>312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331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284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284</v>
      </c>
      <c r="R15" s="60" t="s">
        <v>278</v>
      </c>
      <c r="S15" s="60" t="s">
        <v>279</v>
      </c>
      <c r="T15" s="60" t="s">
        <v>332</v>
      </c>
      <c r="V15" s="60"/>
      <c r="W15" s="60" t="s">
        <v>277</v>
      </c>
      <c r="X15" s="60" t="s">
        <v>284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313</v>
      </c>
      <c r="B16" s="60">
        <v>500</v>
      </c>
      <c r="C16" s="60">
        <v>700</v>
      </c>
      <c r="D16" s="60">
        <v>0</v>
      </c>
      <c r="E16" s="60">
        <v>3000</v>
      </c>
      <c r="F16" s="60">
        <v>787.16759999999999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24.567467000000001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5.8962589999999997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241.28505000000001</v>
      </c>
    </row>
    <row r="23" spans="1:62" x14ac:dyDescent="0.3">
      <c r="A23" s="64" t="s">
        <v>314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282</v>
      </c>
      <c r="B24" s="66"/>
      <c r="C24" s="66"/>
      <c r="D24" s="66"/>
      <c r="E24" s="66"/>
      <c r="F24" s="66"/>
      <c r="H24" s="66" t="s">
        <v>286</v>
      </c>
      <c r="I24" s="66"/>
      <c r="J24" s="66"/>
      <c r="K24" s="66"/>
      <c r="L24" s="66"/>
      <c r="M24" s="66"/>
      <c r="O24" s="66" t="s">
        <v>287</v>
      </c>
      <c r="P24" s="66"/>
      <c r="Q24" s="66"/>
      <c r="R24" s="66"/>
      <c r="S24" s="66"/>
      <c r="T24" s="66"/>
      <c r="V24" s="66" t="s">
        <v>315</v>
      </c>
      <c r="W24" s="66"/>
      <c r="X24" s="66"/>
      <c r="Y24" s="66"/>
      <c r="Z24" s="66"/>
      <c r="AA24" s="66"/>
      <c r="AC24" s="66" t="s">
        <v>333</v>
      </c>
      <c r="AD24" s="66"/>
      <c r="AE24" s="66"/>
      <c r="AF24" s="66"/>
      <c r="AG24" s="66"/>
      <c r="AH24" s="66"/>
      <c r="AJ24" s="66" t="s">
        <v>288</v>
      </c>
      <c r="AK24" s="66"/>
      <c r="AL24" s="66"/>
      <c r="AM24" s="66"/>
      <c r="AN24" s="66"/>
      <c r="AO24" s="66"/>
      <c r="AQ24" s="66" t="s">
        <v>301</v>
      </c>
      <c r="AR24" s="66"/>
      <c r="AS24" s="66"/>
      <c r="AT24" s="66"/>
      <c r="AU24" s="66"/>
      <c r="AV24" s="66"/>
      <c r="AX24" s="66" t="s">
        <v>289</v>
      </c>
      <c r="AY24" s="66"/>
      <c r="AZ24" s="66"/>
      <c r="BA24" s="66"/>
      <c r="BB24" s="66"/>
      <c r="BC24" s="66"/>
      <c r="BE24" s="66" t="s">
        <v>316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284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284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284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284</v>
      </c>
      <c r="Y25" s="60" t="s">
        <v>278</v>
      </c>
      <c r="Z25" s="60" t="s">
        <v>279</v>
      </c>
      <c r="AA25" s="60" t="s">
        <v>332</v>
      </c>
      <c r="AC25" s="60"/>
      <c r="AD25" s="60" t="s">
        <v>277</v>
      </c>
      <c r="AE25" s="60" t="s">
        <v>284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284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284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284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284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159.04613000000001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1.8305621000000001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1.5341802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19.601994000000001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3.3301883000000001</v>
      </c>
      <c r="AJ26" s="60" t="s">
        <v>290</v>
      </c>
      <c r="AK26" s="60">
        <v>320</v>
      </c>
      <c r="AL26" s="60">
        <v>400</v>
      </c>
      <c r="AM26" s="60">
        <v>0</v>
      </c>
      <c r="AN26" s="60">
        <v>1000</v>
      </c>
      <c r="AO26" s="60">
        <v>652.90845000000002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11.101452999999999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2.6600978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1.3219543</v>
      </c>
    </row>
    <row r="33" spans="1:68" x14ac:dyDescent="0.3">
      <c r="A33" s="64" t="s">
        <v>317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318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319</v>
      </c>
      <c r="W34" s="66"/>
      <c r="X34" s="66"/>
      <c r="Y34" s="66"/>
      <c r="Z34" s="66"/>
      <c r="AA34" s="66"/>
      <c r="AC34" s="66" t="s">
        <v>291</v>
      </c>
      <c r="AD34" s="66"/>
      <c r="AE34" s="66"/>
      <c r="AF34" s="66"/>
      <c r="AG34" s="66"/>
      <c r="AH34" s="66"/>
      <c r="AJ34" s="66" t="s">
        <v>334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284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331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284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284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284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284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526.34379999999999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1373.0613000000001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6185.0690000000004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3831.0781000000002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82.736850000000004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150.24124</v>
      </c>
    </row>
    <row r="43" spans="1:68" x14ac:dyDescent="0.3">
      <c r="A43" s="64" t="s">
        <v>292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293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294</v>
      </c>
      <c r="W44" s="66"/>
      <c r="X44" s="66"/>
      <c r="Y44" s="66"/>
      <c r="Z44" s="66"/>
      <c r="AA44" s="66"/>
      <c r="AC44" s="66" t="s">
        <v>322</v>
      </c>
      <c r="AD44" s="66"/>
      <c r="AE44" s="66"/>
      <c r="AF44" s="66"/>
      <c r="AG44" s="66"/>
      <c r="AH44" s="66"/>
      <c r="AJ44" s="66" t="s">
        <v>335</v>
      </c>
      <c r="AK44" s="66"/>
      <c r="AL44" s="66"/>
      <c r="AM44" s="66"/>
      <c r="AN44" s="66"/>
      <c r="AO44" s="66"/>
      <c r="AQ44" s="66" t="s">
        <v>283</v>
      </c>
      <c r="AR44" s="66"/>
      <c r="AS44" s="66"/>
      <c r="AT44" s="66"/>
      <c r="AU44" s="66"/>
      <c r="AV44" s="66"/>
      <c r="AX44" s="66" t="s">
        <v>295</v>
      </c>
      <c r="AY44" s="66"/>
      <c r="AZ44" s="66"/>
      <c r="BA44" s="66"/>
      <c r="BB44" s="66"/>
      <c r="BC44" s="66"/>
      <c r="BE44" s="66" t="s">
        <v>323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284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284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284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284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284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284</v>
      </c>
      <c r="AM45" s="60" t="s">
        <v>278</v>
      </c>
      <c r="AN45" s="60" t="s">
        <v>279</v>
      </c>
      <c r="AO45" s="60" t="s">
        <v>332</v>
      </c>
      <c r="AQ45" s="60"/>
      <c r="AR45" s="60" t="s">
        <v>336</v>
      </c>
      <c r="AS45" s="60" t="s">
        <v>284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284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284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18.396072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13.047243999999999</v>
      </c>
      <c r="O46" s="60" t="s">
        <v>337</v>
      </c>
      <c r="P46" s="60">
        <v>600</v>
      </c>
      <c r="Q46" s="60">
        <v>800</v>
      </c>
      <c r="R46" s="60">
        <v>0</v>
      </c>
      <c r="S46" s="60">
        <v>10000</v>
      </c>
      <c r="T46" s="60">
        <v>1280.3141000000001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0.10426257999999999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3.9780066000000001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362.79899999999998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93.096919999999997</v>
      </c>
      <c r="AX46" s="60" t="s">
        <v>324</v>
      </c>
      <c r="AY46" s="60"/>
      <c r="AZ46" s="60"/>
      <c r="BA46" s="60"/>
      <c r="BB46" s="60"/>
      <c r="BC46" s="60"/>
      <c r="BE46" s="60" t="s">
        <v>325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3" sqref="G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338</v>
      </c>
      <c r="B2" s="55" t="s">
        <v>339</v>
      </c>
      <c r="C2" s="55" t="s">
        <v>298</v>
      </c>
      <c r="D2" s="55">
        <v>72</v>
      </c>
      <c r="E2" s="55">
        <v>2007.6296</v>
      </c>
      <c r="F2" s="55">
        <v>325.85906999999997</v>
      </c>
      <c r="G2" s="55">
        <v>42.298073000000002</v>
      </c>
      <c r="H2" s="55">
        <v>25.525482</v>
      </c>
      <c r="I2" s="55">
        <v>16.772590000000001</v>
      </c>
      <c r="J2" s="55">
        <v>78.440209999999993</v>
      </c>
      <c r="K2" s="55">
        <v>42.344405999999999</v>
      </c>
      <c r="L2" s="55">
        <v>36.095799999999997</v>
      </c>
      <c r="M2" s="55">
        <v>33.116962000000001</v>
      </c>
      <c r="N2" s="55">
        <v>3.9050764999999998</v>
      </c>
      <c r="O2" s="55">
        <v>20.846876000000002</v>
      </c>
      <c r="P2" s="55">
        <v>1148.3114</v>
      </c>
      <c r="Q2" s="55">
        <v>29.518619999999999</v>
      </c>
      <c r="R2" s="55">
        <v>787.16759999999999</v>
      </c>
      <c r="S2" s="55">
        <v>130.41390999999999</v>
      </c>
      <c r="T2" s="55">
        <v>7881.0370000000003</v>
      </c>
      <c r="U2" s="55">
        <v>5.8962589999999997</v>
      </c>
      <c r="V2" s="55">
        <v>24.567467000000001</v>
      </c>
      <c r="W2" s="55">
        <v>241.28505000000001</v>
      </c>
      <c r="X2" s="55">
        <v>159.04613000000001</v>
      </c>
      <c r="Y2" s="55">
        <v>1.8305621000000001</v>
      </c>
      <c r="Z2" s="55">
        <v>1.5341802</v>
      </c>
      <c r="AA2" s="55">
        <v>19.601994000000001</v>
      </c>
      <c r="AB2" s="55">
        <v>3.3301883000000001</v>
      </c>
      <c r="AC2" s="55">
        <v>652.90845000000002</v>
      </c>
      <c r="AD2" s="55">
        <v>11.101452999999999</v>
      </c>
      <c r="AE2" s="55">
        <v>2.6600978</v>
      </c>
      <c r="AF2" s="55">
        <v>1.3219543</v>
      </c>
      <c r="AG2" s="55">
        <v>526.34379999999999</v>
      </c>
      <c r="AH2" s="55">
        <v>337.80637000000002</v>
      </c>
      <c r="AI2" s="55">
        <v>188.53747999999999</v>
      </c>
      <c r="AJ2" s="55">
        <v>1373.0613000000001</v>
      </c>
      <c r="AK2" s="55">
        <v>6185.0690000000004</v>
      </c>
      <c r="AL2" s="55">
        <v>82.736850000000004</v>
      </c>
      <c r="AM2" s="55">
        <v>3831.0781000000002</v>
      </c>
      <c r="AN2" s="55">
        <v>150.24124</v>
      </c>
      <c r="AO2" s="55">
        <v>18.396072</v>
      </c>
      <c r="AP2" s="55">
        <v>14.000913000000001</v>
      </c>
      <c r="AQ2" s="55">
        <v>4.3951596999999998</v>
      </c>
      <c r="AR2" s="55">
        <v>13.047243999999999</v>
      </c>
      <c r="AS2" s="55">
        <v>1280.3141000000001</v>
      </c>
      <c r="AT2" s="55">
        <v>0.10426257999999999</v>
      </c>
      <c r="AU2" s="55">
        <v>3.9780066000000001</v>
      </c>
      <c r="AV2" s="55">
        <v>362.79899999999998</v>
      </c>
      <c r="AW2" s="55">
        <v>93.096919999999997</v>
      </c>
      <c r="AX2" s="55">
        <v>7.1207939999999997E-2</v>
      </c>
      <c r="AY2" s="55">
        <v>0.83140559999999997</v>
      </c>
      <c r="AZ2" s="55">
        <v>350.51035000000002</v>
      </c>
      <c r="BA2" s="55">
        <v>62.817787000000003</v>
      </c>
      <c r="BB2" s="55">
        <v>16.694224999999999</v>
      </c>
      <c r="BC2" s="55">
        <v>21.516092</v>
      </c>
      <c r="BD2" s="55">
        <v>24.585379</v>
      </c>
      <c r="BE2" s="55">
        <v>2.3938313</v>
      </c>
      <c r="BF2" s="55">
        <v>11.055781</v>
      </c>
      <c r="BG2" s="55">
        <v>4.5795576000000001E-4</v>
      </c>
      <c r="BH2" s="55">
        <v>5.8827304999999996E-4</v>
      </c>
      <c r="BI2" s="55">
        <v>9.7677450000000009E-4</v>
      </c>
      <c r="BJ2" s="55">
        <v>4.0521580000000001E-2</v>
      </c>
      <c r="BK2" s="55">
        <v>3.5227366999999997E-5</v>
      </c>
      <c r="BL2" s="55">
        <v>0.29817085999999998</v>
      </c>
      <c r="BM2" s="55">
        <v>5.0655465</v>
      </c>
      <c r="BN2" s="55">
        <v>1.2398905</v>
      </c>
      <c r="BO2" s="55">
        <v>72.712389999999999</v>
      </c>
      <c r="BP2" s="55">
        <v>15.163935</v>
      </c>
      <c r="BQ2" s="55">
        <v>24.059902000000001</v>
      </c>
      <c r="BR2" s="55">
        <v>85.354249999999993</v>
      </c>
      <c r="BS2" s="55">
        <v>30.987331000000001</v>
      </c>
      <c r="BT2" s="55">
        <v>15.781563999999999</v>
      </c>
      <c r="BU2" s="55">
        <v>0.11378022</v>
      </c>
      <c r="BV2" s="55">
        <v>0.117992446</v>
      </c>
      <c r="BW2" s="55">
        <v>1.078322</v>
      </c>
      <c r="BX2" s="55">
        <v>2.0455987000000002</v>
      </c>
      <c r="BY2" s="55">
        <v>0.14529195</v>
      </c>
      <c r="BZ2" s="55">
        <v>4.5342586000000001E-4</v>
      </c>
      <c r="CA2" s="55">
        <v>1.0370002</v>
      </c>
      <c r="CB2" s="55">
        <v>7.5949150000000007E-2</v>
      </c>
      <c r="CC2" s="55">
        <v>0.30207990000000001</v>
      </c>
      <c r="CD2" s="55">
        <v>3.1232448000000002</v>
      </c>
      <c r="CE2" s="55">
        <v>0.105187446</v>
      </c>
      <c r="CF2" s="55">
        <v>0.81585110000000005</v>
      </c>
      <c r="CG2" s="55">
        <v>4.9500000000000003E-7</v>
      </c>
      <c r="CH2" s="55">
        <v>7.9344429999999994E-2</v>
      </c>
      <c r="CI2" s="55">
        <v>5.0656750000000004E-3</v>
      </c>
      <c r="CJ2" s="55">
        <v>6.8863615999999999</v>
      </c>
      <c r="CK2" s="55">
        <v>2.6643466000000001E-2</v>
      </c>
      <c r="CL2" s="55">
        <v>1.1671773999999999</v>
      </c>
      <c r="CM2" s="55">
        <v>4.7536696999999997</v>
      </c>
      <c r="CN2" s="55">
        <v>3363.7957000000001</v>
      </c>
      <c r="CO2" s="55">
        <v>5918.9390000000003</v>
      </c>
      <c r="CP2" s="55">
        <v>4244.8413</v>
      </c>
      <c r="CQ2" s="55">
        <v>1295.4734000000001</v>
      </c>
      <c r="CR2" s="55">
        <v>705.65830000000005</v>
      </c>
      <c r="CS2" s="55">
        <v>501.49536000000001</v>
      </c>
      <c r="CT2" s="55">
        <v>3412.424</v>
      </c>
      <c r="CU2" s="55">
        <v>2229.2646</v>
      </c>
      <c r="CV2" s="55">
        <v>1423.923</v>
      </c>
      <c r="CW2" s="55">
        <v>2636.5446999999999</v>
      </c>
      <c r="CX2" s="55">
        <v>754.79767000000004</v>
      </c>
      <c r="CY2" s="55">
        <v>3966.9976000000001</v>
      </c>
      <c r="CZ2" s="55">
        <v>2048.4931999999999</v>
      </c>
      <c r="DA2" s="55">
        <v>5518.0730000000003</v>
      </c>
      <c r="DB2" s="55">
        <v>4719.3019999999997</v>
      </c>
      <c r="DC2" s="55">
        <v>8366.3709999999992</v>
      </c>
      <c r="DD2" s="55">
        <v>13239.367</v>
      </c>
      <c r="DE2" s="55">
        <v>2989.8560000000002</v>
      </c>
      <c r="DF2" s="55">
        <v>4652.1484</v>
      </c>
      <c r="DG2" s="55">
        <v>3130.2820000000002</v>
      </c>
      <c r="DH2" s="55">
        <v>161.89019999999999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62.817787000000003</v>
      </c>
      <c r="B6">
        <f>BB2</f>
        <v>16.694224999999999</v>
      </c>
      <c r="C6">
        <f>BC2</f>
        <v>21.516092</v>
      </c>
      <c r="D6">
        <f>BD2</f>
        <v>24.585379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I18" sqref="I1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18044</v>
      </c>
      <c r="C2" s="51">
        <f ca="1">YEAR(TODAY())-YEAR(B2)+IF(TODAY()&gt;=DATE(YEAR(TODAY()),MONTH(B2),DAY(B2)),0,-1)</f>
        <v>72</v>
      </c>
      <c r="E2" s="47">
        <v>160.5</v>
      </c>
      <c r="F2" s="48" t="s">
        <v>275</v>
      </c>
      <c r="G2" s="47">
        <v>58</v>
      </c>
      <c r="H2" s="46" t="s">
        <v>40</v>
      </c>
      <c r="I2" s="67">
        <f>ROUND(G3/E3^2,1)</f>
        <v>22.5</v>
      </c>
    </row>
    <row r="3" spans="1:9" x14ac:dyDescent="0.3">
      <c r="E3" s="46">
        <f>E2/100</f>
        <v>1.605</v>
      </c>
      <c r="F3" s="46" t="s">
        <v>39</v>
      </c>
      <c r="G3" s="46">
        <f>G2</f>
        <v>58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44384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김해석, ID : H1900801)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15:39:00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AC26" sqref="AC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44384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72</v>
      </c>
      <c r="G12" s="132"/>
      <c r="H12" s="132"/>
      <c r="I12" s="132"/>
      <c r="K12" s="123">
        <f>'개인정보 및 신체계측 입력'!E2</f>
        <v>160.5</v>
      </c>
      <c r="L12" s="124"/>
      <c r="M12" s="117">
        <f>'개인정보 및 신체계측 입력'!G2</f>
        <v>58</v>
      </c>
      <c r="N12" s="118"/>
      <c r="O12" s="113" t="s">
        <v>270</v>
      </c>
      <c r="P12" s="107"/>
      <c r="Q12" s="110">
        <f>'개인정보 및 신체계측 입력'!I2</f>
        <v>22.5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김해석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72.965000000000003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9.4710000000000001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17.564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14.6</v>
      </c>
      <c r="L72" s="34" t="s">
        <v>52</v>
      </c>
      <c r="M72" s="34">
        <f>ROUND('DRIs DATA'!K8,1)</f>
        <v>10.3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104.96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204.73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159.05000000000001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222.01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65.790000000000006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412.34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183.96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2000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2021-08-25T05:28:19Z</dcterms:modified>
</cp:coreProperties>
</file>