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<sst xmlns="http://schemas.openxmlformats.org/spreadsheetml/2006/main" count="692" uniqueCount="337">
  <si>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</si>
  <si>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</si>
  <si>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</si>
  <si>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</si>
  <si>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</si>
  <si>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</si>
  <si>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</si>
  <si>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</si>
  <si>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</si>
  <si>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</si>
  <si>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</si>
  <si>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</si>
  <si>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</si>
  <si>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</si>
  <si>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</si>
  <si>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</si>
  <si>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</si>
  <si>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</si>
  <si>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</si>
  <si>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</si>
  <si>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</si>
  <si>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</si>
  <si>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</si>
  <si>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</si>
  <si>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</si>
  <si>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</si>
  <si>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</si>
  <si>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</si>
  <si>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</si>
  <si>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</si>
  <si>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</si>
  <si>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</si>
  <si>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</si>
  <si>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</si>
  <si>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</si>
  <si>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</si>
  <si>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</si>
  <si>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</si>
  <si>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</si>
  <si>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</si>
  <si>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</si>
  <si>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</si>
  <si>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</si>
  <si>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</si>
  <si>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</si>
  <si>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</si>
  <si>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</si>
  <si>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</si>
  <si>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</si>
  <si>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</si>
  <si>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</si>
  <si>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</si>
  <si>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</si>
  <si>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</si>
  <si>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</si>
  <si>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</si>
  <si>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</si>
  <si>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</si>
  <si>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</si>
  <si>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</si>
  <si>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</si>
  <si>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</si>
  <si>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</si>
  <si>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</si>
  <si>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</si>
  <si>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</si>
  <si>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</si>
  <si>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</si>
  <si>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</si>
  <si>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</si>
  <si>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</si>
  <si>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</si>
  <si>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</si>
  <si>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</si>
  <si>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</si>
  <si>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</si>
  <si>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</si>
  <si>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</si>
  <si>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</si>
  <si>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</si>
  <si>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</si>
  <si>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</si>
  <si>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</si>
  <si>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</si>
  <si>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</si>
  <si>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</si>
  <si>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</si>
  <si>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</si>
  <si>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</si>
  <si>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</si>
  <si>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</si>
  <si>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</si>
  <si>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</si>
  <si>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</si>
  <si>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</si>
  <si>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</si>
  <si>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</si>
  <si>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</si>
  <si>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</si>
  <si>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</si>
  <si>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</si>
  <si>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</si>
  <si>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</si>
  <si>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</si>
  <si>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</si>
  <si>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</si>
  <si>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</si>
  <si>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</si>
  <si>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</si>
  <si>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</si>
  <si>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</si>
  <si>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</si>
  <si>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</si>
  <si>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</si>
  <si>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</si>
  <si>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</si>
  <si>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</si>
  <si>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</si>
  <si>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</si>
  <si>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</si>
  <si>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</si>
  <si>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</si>
  <si>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</si>
  <si>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</si>
  <si>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</si>
  <si>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</si>
  <si>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</si>
  <si>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</si>
  <si>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</si>
  <si>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</si>
  <si>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</si>
  <si>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</si>
  <si>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</si>
  <si>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</si>
  <si>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</si>
  <si>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</si>
  <si>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</si>
  <si>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</si>
  <si>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</si>
  <si>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</si>
  <si>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</si>
  <si>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</si>
  <si>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</si>
  <si>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</si>
  <si>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</si>
  <si>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</si>
  <si>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</si>
  <si>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</si>
  <si>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</si>
  <si>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</si>
  <si>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</si>
  <si>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</si>
  <si>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</si>
  <si>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</si>
  <si>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</si>
  <si>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</si>
  <si>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</si>
  <si>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</si>
  <si>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</si>
  <si>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</si>
  <si>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</si>
  <si>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</si>
  <si>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</si>
  <si>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</si>
  <si>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</si>
  <si>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</si>
  <si>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</si>
  <si>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</si>
  <si>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</si>
  <si>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</si>
  <si>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</si>
  <si>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</si>
  <si>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</si>
  <si>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</si>
  <si>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</si>
  <si>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</si>
  <si>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</si>
  <si>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</si>
  <si>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</si>
  <si>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</si>
  <si>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</si>
  <si>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</si>
  <si>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</si>
  <si>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</si>
  <si>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</si>
  <si>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</si>
  <si>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</si>
  <si>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</si>
  <si>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</si>
  <si>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</si>
  <si>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</si>
  <si>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</si>
  <si>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</si>
  <si>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</si>
  <si>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</si>
  <si>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</si>
  <si>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</si>
  <si>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</si>
  <si>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</si>
  <si>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</si>
  <si>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</si>
  <si>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</si>
  <si>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</si>
  <si>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</si>
  <si>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</si>
  <si>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</si>
  <si>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</si>
  <si>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</si>
  <si>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</si>
  <si>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</si>
  <si>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</si>
  <si>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</si>
  <si>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</si>
  <si>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</si>
  <si>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</si>
  <si>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</si>
  <si>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</si>
  <si>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</si>
  <si>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</si>
  <si>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</si>
  <si>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</si>
  <si>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</si>
  <si>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</si>
  <si>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</si>
  <si>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</si>
  <si>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</si>
  <si>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</si>
  <si>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</si>
  <si>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</si>
  <si>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</si>
  <si>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</si>
  <si>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</si>
  <si>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</si>
  <si>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</si>
  <si>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</si>
  <si>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</si>
  <si>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</si>
  <si>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</si>
  <si>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</si>
  <si>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</si>
  <si>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</si>
  <si>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</si>
  <si>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</si>
  <si>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</si>
  <si>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</si>
  <si>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</si>
  <si>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</si>
  <si>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</si>
  <si>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</si>
  <si>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</si>
  <si>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</si>
  <si>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</si>
  <si>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</si>
  <si>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</si>
  <si>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</si>
  <si>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</si>
  <si>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</si>
  <si>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</si>
  <si>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</si>
  <si>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</si>
  <si>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</si>
  <si>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</si>
  <si>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</si>
  <si>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</si>
  <si>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</si>
  <si>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</si>
  <si>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</si>
  <si>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</si>
  <si>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</si>
  <si>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</si>
  <si>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</si>
  <si>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</si>
  <si>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</si>
  <si>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</si>
  <si>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</si>
  <si>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</si>
  <si>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</si>
  <si>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</si>
  <si>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</si>
  <si>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</si>
  <si>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</si>
  <si>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</si>
  <si>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</si>
  <si>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</si>
  <si>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</si>
  <si>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</si>
  <si>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</si>
  <si>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</si>
  <si>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</si>
  <si>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</si>
  <si>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</si>
  <si>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</si>
  <si>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</si>
  <si>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</si>
  <si>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</si>
  <si>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</si>
  <si>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</si>
  <si>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</si>
  <si>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</si>
  <si>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</si>
  <si>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</si>
  <si>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</si>
  <si>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</si>
  <si>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M</t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</si>
  <si>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</si>
  <si>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</si>
  <si>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</si>
  <si>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</si>
  <si>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</si>
  <si>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</si>
  <si>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</si>
  <si>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</si>
  <si>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</si>
  <si>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</si>
  <si>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</si>
  <si>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</si>
  <si>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</si>
  <si>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</si>
  <si>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</si>
  <si>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</si>
  <si>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</si>
  <si>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</si>
  <si>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</si>
  <si>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</si>
  <si>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</si>
  <si>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</si>
  <si>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</si>
  <si>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</si>
  <si>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</si>
  <si>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</si>
  <si>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</si>
  <si>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</si>
  <si>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</si>
  <si>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김창근, ID : H1900805)</t>
  </si>
  <si>
    <t>2021년 08월 24일 15:42:48</t>
  </si>
  <si>
    <t>H1900805</t>
  </si>
  <si>
    <t>김창근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</si>
</sst>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128.26421999999999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3496"/>
        <c:axId val="261674280"/>
      </c:barChart>
      <c:catAx>
        <c:axId val="26167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74280"/>
        <c:crosses val="autoZero"/>
        <c:auto val="1"/>
        <c:lblAlgn val="ctr"/>
        <c:lblOffset val="100"/>
        <c:noMultiLvlLbl val="0"/>
      </c:catAx>
      <c:valAx>
        <c:axId val="26167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6.1348380000000002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320"/>
        <c:axId val="455704280"/>
      </c:barChart>
      <c:catAx>
        <c:axId val="45570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4280"/>
        <c:crosses val="autoZero"/>
        <c:auto val="1"/>
        <c:lblAlgn val="ctr"/>
        <c:lblOffset val="100"/>
        <c:noMultiLvlLbl val="0"/>
      </c:catAx>
      <c:valAx>
        <c:axId val="45570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5.7187767000000003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576"/>
        <c:axId val="455700360"/>
      </c:barChart>
      <c:catAx>
        <c:axId val="45569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0360"/>
        <c:crosses val="autoZero"/>
        <c:auto val="1"/>
        <c:lblAlgn val="ctr"/>
        <c:lblOffset val="100"/>
        <c:noMultiLvlLbl val="0"/>
      </c:catAx>
      <c:valAx>
        <c:axId val="45570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2224.3683999999998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928"/>
        <c:axId val="455705456"/>
      </c:barChart>
      <c:catAx>
        <c:axId val="45570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456"/>
        <c:crosses val="autoZero"/>
        <c:auto val="1"/>
        <c:lblAlgn val="ctr"/>
        <c:lblOffset val="100"/>
        <c:noMultiLvlLbl val="0"/>
      </c:catAx>
      <c:valAx>
        <c:axId val="45570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7067.9269999999997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536"/>
        <c:axId val="455705064"/>
      </c:barChart>
      <c:catAx>
        <c:axId val="45570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064"/>
        <c:crosses val="autoZero"/>
        <c:auto val="1"/>
        <c:lblAlgn val="ctr"/>
        <c:lblOffset val="100"/>
        <c:noMultiLvlLbl val="0"/>
      </c:catAx>
      <c:valAx>
        <c:axId val="455705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168.24286000000001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184"/>
        <c:axId val="455703104"/>
      </c:barChart>
      <c:catAx>
        <c:axId val="45569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104"/>
        <c:crosses val="autoZero"/>
        <c:auto val="1"/>
        <c:lblAlgn val="ctr"/>
        <c:lblOffset val="100"/>
        <c:noMultiLvlLbl val="0"/>
      </c:catAx>
      <c:valAx>
        <c:axId val="45570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271.46111999999999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712"/>
        <c:axId val="455703496"/>
      </c:barChart>
      <c:catAx>
        <c:axId val="45570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496"/>
        <c:crosses val="autoZero"/>
        <c:auto val="1"/>
        <c:lblAlgn val="ctr"/>
        <c:lblOffset val="100"/>
        <c:noMultiLvlLbl val="0"/>
      </c:catAx>
      <c:valAx>
        <c:axId val="45570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19.343971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3760"/>
        <c:axId val="456380624"/>
      </c:barChart>
      <c:catAx>
        <c:axId val="45638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0624"/>
        <c:crosses val="autoZero"/>
        <c:auto val="1"/>
        <c:lblAlgn val="ctr"/>
        <c:lblOffset val="100"/>
        <c:noMultiLvlLbl val="0"/>
      </c:catAx>
      <c:valAx>
        <c:axId val="456380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1634.8409999999999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1800"/>
        <c:axId val="456381016"/>
      </c:barChart>
      <c:catAx>
        <c:axId val="45638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1016"/>
        <c:crosses val="autoZero"/>
        <c:auto val="1"/>
        <c:lblAlgn val="ctr"/>
        <c:lblOffset val="100"/>
        <c:noMultiLvlLbl val="0"/>
      </c:catAx>
      <c:valAx>
        <c:axId val="456381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1.7063271000000001E-2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6112"/>
        <c:axId val="456386504"/>
      </c:barChart>
      <c:catAx>
        <c:axId val="45638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504"/>
        <c:crosses val="autoZero"/>
        <c:auto val="1"/>
        <c:lblAlgn val="ctr"/>
        <c:lblOffset val="100"/>
        <c:noMultiLvlLbl val="0"/>
      </c:catAx>
      <c:valAx>
        <c:axId val="45638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6.0030150000000004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680"/>
        <c:axId val="456382976"/>
      </c:barChart>
      <c:catAx>
        <c:axId val="45638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2976"/>
        <c:crosses val="autoZero"/>
        <c:auto val="1"/>
        <c:lblAlgn val="ctr"/>
        <c:lblOffset val="100"/>
        <c:noMultiLvlLbl val="0"/>
      </c:catAx>
      <c:valAx>
        <c:axId val="45638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67.186239999999998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6240"/>
        <c:axId val="455771872"/>
      </c:barChart>
      <c:catAx>
        <c:axId val="26167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872"/>
        <c:crosses val="autoZero"/>
        <c:auto val="1"/>
        <c:lblAlgn val="ctr"/>
        <c:lblOffset val="100"/>
        <c:noMultiLvlLbl val="0"/>
      </c:catAx>
      <c:valAx>
        <c:axId val="45577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411.70233000000002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5328"/>
        <c:axId val="456386896"/>
      </c:barChart>
      <c:catAx>
        <c:axId val="45638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896"/>
        <c:crosses val="autoZero"/>
        <c:auto val="1"/>
        <c:lblAlgn val="ctr"/>
        <c:lblOffset val="100"/>
        <c:noMultiLvlLbl val="0"/>
      </c:catAx>
      <c:valAx>
        <c:axId val="45638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145.71951000000001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288"/>
        <c:axId val="456384544"/>
      </c:barChart>
      <c:catAx>
        <c:axId val="45638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4544"/>
        <c:crosses val="autoZero"/>
        <c:auto val="1"/>
        <c:lblAlgn val="ctr"/>
        <c:lblOffset val="100"/>
        <c:noMultiLvlLbl val="0"/>
      </c:catAx>
      <c:valAx>
        <c:axId val="45638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6.17</c:v>
                </c:pt>
                <c:pt idx="1">
                  <c:v>20.948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380232"/>
        <c:axId val="454818152"/>
      </c:barChart>
      <c:catAx>
        <c:axId val="45638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8152"/>
        <c:crosses val="autoZero"/>
        <c:auto val="1"/>
        <c:lblAlgn val="ctr"/>
        <c:lblOffset val="100"/>
        <c:noMultiLvlLbl val="0"/>
      </c:catAx>
      <c:valAx>
        <c:axId val="45481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20.304174</c:v>
                </c:pt>
                <c:pt idx="1">
                  <c:v>25.907959999999999</c:v>
                </c:pt>
                <c:pt idx="2">
                  <c:v>41.328026000000001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1264.8583000000001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4624"/>
        <c:axId val="454812664"/>
      </c:barChart>
      <c:catAx>
        <c:axId val="45481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2664"/>
        <c:crosses val="autoZero"/>
        <c:auto val="1"/>
        <c:lblAlgn val="ctr"/>
        <c:lblOffset val="100"/>
        <c:noMultiLvlLbl val="0"/>
      </c:catAx>
      <c:valAx>
        <c:axId val="45481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43.053443999999999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9720"/>
        <c:axId val="454815800"/>
      </c:barChart>
      <c:catAx>
        <c:axId val="4548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5800"/>
        <c:crosses val="autoZero"/>
        <c:auto val="1"/>
        <c:lblAlgn val="ctr"/>
        <c:lblOffset val="100"/>
        <c:noMultiLvlLbl val="0"/>
      </c:catAx>
      <c:valAx>
        <c:axId val="45481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71.536000000000001</c:v>
                </c:pt>
                <c:pt idx="1">
                  <c:v>11.836</c:v>
                </c:pt>
                <c:pt idx="2">
                  <c:v>16.628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816192"/>
        <c:axId val="454813448"/>
      </c:barChart>
      <c:catAx>
        <c:axId val="4548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3448"/>
        <c:crosses val="autoZero"/>
        <c:auto val="1"/>
        <c:lblAlgn val="ctr"/>
        <c:lblOffset val="100"/>
        <c:noMultiLvlLbl val="0"/>
      </c:catAx>
      <c:valAx>
        <c:axId val="4548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3514.1938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3840"/>
        <c:axId val="454814232"/>
      </c:barChart>
      <c:catAx>
        <c:axId val="4548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4232"/>
        <c:crosses val="autoZero"/>
        <c:auto val="1"/>
        <c:lblAlgn val="ctr"/>
        <c:lblOffset val="100"/>
        <c:noMultiLvlLbl val="0"/>
      </c:catAx>
      <c:valAx>
        <c:axId val="454814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286.74077999999997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544"/>
        <c:axId val="454820112"/>
      </c:barChart>
      <c:catAx>
        <c:axId val="4548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20112"/>
        <c:crosses val="autoZero"/>
        <c:auto val="1"/>
        <c:lblAlgn val="ctr"/>
        <c:lblOffset val="100"/>
        <c:noMultiLvlLbl val="0"/>
      </c:catAx>
      <c:valAx>
        <c:axId val="45482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1055.6934000000001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936"/>
        <c:axId val="454816976"/>
      </c:barChart>
      <c:catAx>
        <c:axId val="45481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6976"/>
        <c:crosses val="autoZero"/>
        <c:auto val="1"/>
        <c:lblAlgn val="ctr"/>
        <c:lblOffset val="100"/>
        <c:noMultiLvlLbl val="0"/>
      </c:catAx>
      <c:valAx>
        <c:axId val="45481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4.4692629999999998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304"/>
        <c:axId val="455772656"/>
      </c:barChart>
      <c:catAx>
        <c:axId val="45577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2656"/>
        <c:crosses val="autoZero"/>
        <c:auto val="1"/>
        <c:lblAlgn val="ctr"/>
        <c:lblOffset val="100"/>
        <c:noMultiLvlLbl val="0"/>
      </c:catAx>
      <c:valAx>
        <c:axId val="45577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10540.264999999999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09672"/>
        <c:axId val="457516336"/>
      </c:barChart>
      <c:catAx>
        <c:axId val="45750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6336"/>
        <c:crosses val="autoZero"/>
        <c:auto val="1"/>
        <c:lblAlgn val="ctr"/>
        <c:lblOffset val="100"/>
        <c:noMultiLvlLbl val="0"/>
      </c:catAx>
      <c:valAx>
        <c:axId val="45751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0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33.851419999999997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3592"/>
        <c:axId val="457515944"/>
      </c:barChart>
      <c:catAx>
        <c:axId val="45751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5944"/>
        <c:crosses val="autoZero"/>
        <c:auto val="1"/>
        <c:lblAlgn val="ctr"/>
        <c:lblOffset val="100"/>
        <c:noMultiLvlLbl val="0"/>
      </c:catAx>
      <c:valAx>
        <c:axId val="45751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3.1161374999999998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0456"/>
        <c:axId val="457510848"/>
      </c:barChart>
      <c:catAx>
        <c:axId val="45751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0848"/>
        <c:crosses val="autoZero"/>
        <c:auto val="1"/>
        <c:lblAlgn val="ctr"/>
        <c:lblOffset val="100"/>
        <c:noMultiLvlLbl val="0"/>
      </c:catAx>
      <c:valAx>
        <c:axId val="45751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863.74789999999996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3048"/>
        <c:axId val="455773832"/>
      </c:barChart>
      <c:catAx>
        <c:axId val="45577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3832"/>
        <c:crosses val="autoZero"/>
        <c:auto val="1"/>
        <c:lblAlgn val="ctr"/>
        <c:lblOffset val="100"/>
        <c:noMultiLvlLbl val="0"/>
      </c:catAx>
      <c:valAx>
        <c:axId val="45577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3.2442479999999998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6968"/>
        <c:axId val="455771480"/>
      </c:barChart>
      <c:catAx>
        <c:axId val="45577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480"/>
        <c:crosses val="autoZero"/>
        <c:auto val="1"/>
        <c:lblAlgn val="ctr"/>
        <c:lblOffset val="100"/>
        <c:noMultiLvlLbl val="0"/>
      </c:catAx>
      <c:valAx>
        <c:axId val="455771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27.748466000000001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5792"/>
        <c:axId val="455776184"/>
      </c:barChart>
      <c:catAx>
        <c:axId val="45577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6184"/>
        <c:crosses val="autoZero"/>
        <c:auto val="1"/>
        <c:lblAlgn val="ctr"/>
        <c:lblOffset val="100"/>
        <c:noMultiLvlLbl val="0"/>
      </c:catAx>
      <c:valAx>
        <c:axId val="45577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3.1161374999999998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4224"/>
        <c:axId val="455775400"/>
      </c:barChart>
      <c:catAx>
        <c:axId val="45577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400"/>
        <c:crosses val="autoZero"/>
        <c:auto val="1"/>
        <c:lblAlgn val="ctr"/>
        <c:lblOffset val="100"/>
        <c:noMultiLvlLbl val="0"/>
      </c:catAx>
      <c:valAx>
        <c:axId val="45577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1331.8771999999999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696"/>
        <c:axId val="455775008"/>
      </c:barChart>
      <c:catAx>
        <c:axId val="45577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008"/>
        <c:crosses val="autoZero"/>
        <c:auto val="1"/>
        <c:lblAlgn val="ctr"/>
        <c:lblOffset val="100"/>
        <c:noMultiLvlLbl val="0"/>
      </c:catAx>
      <c:valAx>
        <c:axId val="45577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19.189491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8008"/>
        <c:axId val="455699968"/>
      </c:barChart>
      <c:catAx>
        <c:axId val="45569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99968"/>
        <c:crosses val="autoZero"/>
        <c:auto val="1"/>
        <c:lblAlgn val="ctr"/>
        <c:lblOffset val="100"/>
        <c:noMultiLvlLbl val="0"/>
      </c:catAx>
      <c:valAx>
        <c:axId val="45569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김창근, ID : H1900805)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15:42:48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3514.1938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128.26421999999999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67.186239999999998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71.536000000000001</v>
      </c>
      <c r="G8" s="59">
        <f>'DRIs DATA 입력'!G8</f>
        <v>11.836</v>
      </c>
      <c r="H8" s="59">
        <f>'DRIs DATA 입력'!H8</f>
        <v>16.628</v>
      </c>
      <c r="I8" s="55"/>
      <c r="J8" s="59" t="s">
        <v>215</v>
      </c>
      <c r="K8" s="59">
        <f>'DRIs DATA 입력'!K8</f>
        <v>6.17</v>
      </c>
      <c r="L8" s="59">
        <f>'DRIs DATA 입력'!L8</f>
        <v>20.948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1264.8583000000001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43.053443999999999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4.4692629999999998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863.74789999999996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286.74077999999997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3.705692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3.2442479999999998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27.748466000000001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3.1161374999999998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1331.8771999999999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19.189491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6.1348380000000002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5.7187767000000003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1055.6934000000001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2224.3683999999998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10540.264999999999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7067.9269999999997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168.24286000000001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271.46111999999999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33.851419999999997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19.343971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1634.8409999999999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1.7063271000000001E-2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6.0030150000000004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411.70233000000002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145.71951000000001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2" sqref="G52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3.5" customHeight="1" x14ac:dyDescent="0.3">
      <c r="A1" s="56" t="s">
        <v>307</v>
      </c>
      <c r="B1" s="55" t="s">
        <v>333</v>
      </c>
      <c r="G1" s="56" t="s">
        <v>308</v>
      </c>
      <c r="H1" s="55" t="s">
        <v>334</v>
      </c>
    </row>
    <row r="3" spans="1:27" x14ac:dyDescent="0.3">
      <c r="A3" s="65" t="s">
        <v>309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310</v>
      </c>
      <c r="B4" s="66"/>
      <c r="C4" s="66"/>
      <c r="E4" s="61" t="s">
        <v>282</v>
      </c>
      <c r="F4" s="62"/>
      <c r="G4" s="62"/>
      <c r="H4" s="63"/>
      <c r="J4" s="61" t="s">
        <v>286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311</v>
      </c>
      <c r="V4" s="66"/>
      <c r="W4" s="66"/>
      <c r="X4" s="66"/>
      <c r="Y4" s="66"/>
      <c r="Z4" s="66"/>
    </row>
    <row r="5" spans="1:27" x14ac:dyDescent="0.3">
      <c r="A5" s="60"/>
      <c r="B5" s="60" t="s">
        <v>312</v>
      </c>
      <c r="C5" s="60" t="s">
        <v>276</v>
      </c>
      <c r="E5" s="60"/>
      <c r="F5" s="60" t="s">
        <v>49</v>
      </c>
      <c r="G5" s="60" t="s">
        <v>313</v>
      </c>
      <c r="H5" s="60" t="s">
        <v>45</v>
      </c>
      <c r="J5" s="60"/>
      <c r="K5" s="60" t="s">
        <v>304</v>
      </c>
      <c r="L5" s="60" t="s">
        <v>305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310</v>
      </c>
      <c r="B6" s="60">
        <v>2200</v>
      </c>
      <c r="C6" s="60">
        <v>3514.1938</v>
      </c>
      <c r="E6" s="60" t="s">
        <v>314</v>
      </c>
      <c r="F6" s="60">
        <v>55</v>
      </c>
      <c r="G6" s="60">
        <v>15</v>
      </c>
      <c r="H6" s="60">
        <v>7</v>
      </c>
      <c r="J6" s="60" t="s">
        <v>314</v>
      </c>
      <c r="K6" s="60">
        <v>0.1</v>
      </c>
      <c r="L6" s="60">
        <v>4</v>
      </c>
      <c r="N6" s="60" t="s">
        <v>315</v>
      </c>
      <c r="O6" s="60">
        <v>50</v>
      </c>
      <c r="P6" s="60">
        <v>60</v>
      </c>
      <c r="Q6" s="60">
        <v>0</v>
      </c>
      <c r="R6" s="60">
        <v>0</v>
      </c>
      <c r="S6" s="60">
        <v>128.26421999999999</v>
      </c>
      <c r="U6" s="60" t="s">
        <v>316</v>
      </c>
      <c r="V6" s="60">
        <v>0</v>
      </c>
      <c r="W6" s="60">
        <v>0</v>
      </c>
      <c r="X6" s="60">
        <v>25</v>
      </c>
      <c r="Y6" s="60">
        <v>0</v>
      </c>
      <c r="Z6" s="60">
        <v>67.186239999999998</v>
      </c>
    </row>
    <row r="7" spans="1:27" x14ac:dyDescent="0.3">
      <c r="E7" s="60" t="s">
        <v>301</v>
      </c>
      <c r="F7" s="60">
        <v>65</v>
      </c>
      <c r="G7" s="60">
        <v>30</v>
      </c>
      <c r="H7" s="60">
        <v>20</v>
      </c>
      <c r="J7" s="60" t="s">
        <v>301</v>
      </c>
      <c r="K7" s="60">
        <v>1</v>
      </c>
      <c r="L7" s="60">
        <v>10</v>
      </c>
    </row>
    <row r="8" spans="1:27" x14ac:dyDescent="0.3">
      <c r="E8" s="60" t="s">
        <v>317</v>
      </c>
      <c r="F8" s="60">
        <v>71.536000000000001</v>
      </c>
      <c r="G8" s="60">
        <v>11.836</v>
      </c>
      <c r="H8" s="60">
        <v>16.628</v>
      </c>
      <c r="J8" s="60" t="s">
        <v>317</v>
      </c>
      <c r="K8" s="60">
        <v>6.17</v>
      </c>
      <c r="L8" s="60">
        <v>20.948</v>
      </c>
    </row>
    <row r="13" spans="1:27" x14ac:dyDescent="0.3">
      <c r="A13" s="64" t="s">
        <v>302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318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319</v>
      </c>
      <c r="B16" s="60">
        <v>530</v>
      </c>
      <c r="C16" s="60">
        <v>750</v>
      </c>
      <c r="D16" s="60">
        <v>0</v>
      </c>
      <c r="E16" s="60">
        <v>3000</v>
      </c>
      <c r="F16" s="60">
        <v>1264.8583000000001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43.053443999999999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4.4692629999999998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863.74789999999996</v>
      </c>
    </row>
    <row r="23" spans="1:62" x14ac:dyDescent="0.3">
      <c r="A23" s="64" t="s">
        <v>320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290</v>
      </c>
      <c r="P24" s="66"/>
      <c r="Q24" s="66"/>
      <c r="R24" s="66"/>
      <c r="S24" s="66"/>
      <c r="T24" s="66"/>
      <c r="V24" s="66" t="s">
        <v>321</v>
      </c>
      <c r="W24" s="66"/>
      <c r="X24" s="66"/>
      <c r="Y24" s="66"/>
      <c r="Z24" s="66"/>
      <c r="AA24" s="66"/>
      <c r="AC24" s="66" t="s">
        <v>291</v>
      </c>
      <c r="AD24" s="66"/>
      <c r="AE24" s="66"/>
      <c r="AF24" s="66"/>
      <c r="AG24" s="66"/>
      <c r="AH24" s="66"/>
      <c r="AJ24" s="66" t="s">
        <v>292</v>
      </c>
      <c r="AK24" s="66"/>
      <c r="AL24" s="66"/>
      <c r="AM24" s="66"/>
      <c r="AN24" s="66"/>
      <c r="AO24" s="66"/>
      <c r="AQ24" s="66" t="s">
        <v>306</v>
      </c>
      <c r="AR24" s="66"/>
      <c r="AS24" s="66"/>
      <c r="AT24" s="66"/>
      <c r="AU24" s="66"/>
      <c r="AV24" s="66"/>
      <c r="AX24" s="66" t="s">
        <v>293</v>
      </c>
      <c r="AY24" s="66"/>
      <c r="AZ24" s="66"/>
      <c r="BA24" s="66"/>
      <c r="BB24" s="66"/>
      <c r="BC24" s="66"/>
      <c r="BE24" s="66" t="s">
        <v>322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286.74077999999997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3.705692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3.2442479999999998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27.748466000000001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3.1161374999999998</v>
      </c>
      <c r="AJ26" s="60" t="s">
        <v>294</v>
      </c>
      <c r="AK26" s="60">
        <v>320</v>
      </c>
      <c r="AL26" s="60">
        <v>400</v>
      </c>
      <c r="AM26" s="60">
        <v>0</v>
      </c>
      <c r="AN26" s="60">
        <v>1000</v>
      </c>
      <c r="AO26" s="60">
        <v>1331.8771999999999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19.189491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6.1348380000000002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5.7187767000000003</v>
      </c>
    </row>
    <row r="33" spans="1:68" x14ac:dyDescent="0.3">
      <c r="A33" s="64" t="s">
        <v>323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325</v>
      </c>
      <c r="W34" s="66"/>
      <c r="X34" s="66"/>
      <c r="Y34" s="66"/>
      <c r="Z34" s="66"/>
      <c r="AA34" s="66"/>
      <c r="AC34" s="66" t="s">
        <v>295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1055.6934000000001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2224.3683999999998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10540.264999999999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7067.9269999999997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168.24286000000001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271.46111999999999</v>
      </c>
    </row>
    <row r="43" spans="1:68" x14ac:dyDescent="0.3">
      <c r="A43" s="64" t="s">
        <v>296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297</v>
      </c>
      <c r="B44" s="66"/>
      <c r="C44" s="66"/>
      <c r="D44" s="66"/>
      <c r="E44" s="66"/>
      <c r="F44" s="66"/>
      <c r="H44" s="66" t="s">
        <v>326</v>
      </c>
      <c r="I44" s="66"/>
      <c r="J44" s="66"/>
      <c r="K44" s="66"/>
      <c r="L44" s="66"/>
      <c r="M44" s="66"/>
      <c r="O44" s="66" t="s">
        <v>327</v>
      </c>
      <c r="P44" s="66"/>
      <c r="Q44" s="66"/>
      <c r="R44" s="66"/>
      <c r="S44" s="66"/>
      <c r="T44" s="66"/>
      <c r="V44" s="66" t="s">
        <v>298</v>
      </c>
      <c r="W44" s="66"/>
      <c r="X44" s="66"/>
      <c r="Y44" s="66"/>
      <c r="Z44" s="66"/>
      <c r="AA44" s="66"/>
      <c r="AC44" s="66" t="s">
        <v>328</v>
      </c>
      <c r="AD44" s="66"/>
      <c r="AE44" s="66"/>
      <c r="AF44" s="66"/>
      <c r="AG44" s="66"/>
      <c r="AH44" s="66"/>
      <c r="AJ44" s="66" t="s">
        <v>329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299</v>
      </c>
      <c r="AY44" s="66"/>
      <c r="AZ44" s="66"/>
      <c r="BA44" s="66"/>
      <c r="BB44" s="66"/>
      <c r="BC44" s="66"/>
      <c r="BE44" s="66" t="s">
        <v>330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33.851419999999997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19.343971</v>
      </c>
      <c r="O46" s="60" t="s">
        <v>300</v>
      </c>
      <c r="P46" s="60">
        <v>600</v>
      </c>
      <c r="Q46" s="60">
        <v>800</v>
      </c>
      <c r="R46" s="60">
        <v>0</v>
      </c>
      <c r="S46" s="60">
        <v>10000</v>
      </c>
      <c r="T46" s="60">
        <v>1634.8409999999999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1.7063271000000001E-2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6.0030150000000004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411.70233000000002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145.71951000000001</v>
      </c>
      <c r="AX46" s="60" t="s">
        <v>331</v>
      </c>
      <c r="AY46" s="60"/>
      <c r="AZ46" s="60"/>
      <c r="BA46" s="60"/>
      <c r="BB46" s="60"/>
      <c r="BC46" s="60"/>
      <c r="BE46" s="60" t="s">
        <v>332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2" sqref="H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303</v>
      </c>
      <c r="D2" s="55">
        <v>52</v>
      </c>
      <c r="E2" s="55">
        <v>3514.1938</v>
      </c>
      <c r="F2" s="55">
        <v>551.79930000000002</v>
      </c>
      <c r="G2" s="55">
        <v>91.300476000000003</v>
      </c>
      <c r="H2" s="55">
        <v>65.376329999999996</v>
      </c>
      <c r="I2" s="55">
        <v>25.924151999999999</v>
      </c>
      <c r="J2" s="55">
        <v>128.26421999999999</v>
      </c>
      <c r="K2" s="55">
        <v>82.460790000000003</v>
      </c>
      <c r="L2" s="55">
        <v>45.803429999999999</v>
      </c>
      <c r="M2" s="55">
        <v>67.186239999999998</v>
      </c>
      <c r="N2" s="55">
        <v>6.9726520000000001</v>
      </c>
      <c r="O2" s="55">
        <v>34.772663000000001</v>
      </c>
      <c r="P2" s="55">
        <v>2074.0131999999999</v>
      </c>
      <c r="Q2" s="55">
        <v>50.532165999999997</v>
      </c>
      <c r="R2" s="55">
        <v>1264.8583000000001</v>
      </c>
      <c r="S2" s="55">
        <v>168.8288</v>
      </c>
      <c r="T2" s="55">
        <v>13152.359</v>
      </c>
      <c r="U2" s="55">
        <v>4.4692629999999998</v>
      </c>
      <c r="V2" s="55">
        <v>43.053443999999999</v>
      </c>
      <c r="W2" s="55">
        <v>863.74789999999996</v>
      </c>
      <c r="X2" s="55">
        <v>286.74077999999997</v>
      </c>
      <c r="Y2" s="55">
        <v>3.705692</v>
      </c>
      <c r="Z2" s="55">
        <v>3.2442479999999998</v>
      </c>
      <c r="AA2" s="55">
        <v>27.748466000000001</v>
      </c>
      <c r="AB2" s="55">
        <v>3.1161374999999998</v>
      </c>
      <c r="AC2" s="55">
        <v>1331.8771999999999</v>
      </c>
      <c r="AD2" s="55">
        <v>19.189491</v>
      </c>
      <c r="AE2" s="55">
        <v>6.1348380000000002</v>
      </c>
      <c r="AF2" s="55">
        <v>5.7187767000000003</v>
      </c>
      <c r="AG2" s="55">
        <v>1055.6934000000001</v>
      </c>
      <c r="AH2" s="55">
        <v>779.47326999999996</v>
      </c>
      <c r="AI2" s="55">
        <v>276.22005999999999</v>
      </c>
      <c r="AJ2" s="55">
        <v>2224.3683999999998</v>
      </c>
      <c r="AK2" s="55">
        <v>10540.264999999999</v>
      </c>
      <c r="AL2" s="55">
        <v>168.24286000000001</v>
      </c>
      <c r="AM2" s="55">
        <v>7067.9269999999997</v>
      </c>
      <c r="AN2" s="55">
        <v>271.46111999999999</v>
      </c>
      <c r="AO2" s="55">
        <v>33.851419999999997</v>
      </c>
      <c r="AP2" s="55">
        <v>27.497140000000002</v>
      </c>
      <c r="AQ2" s="55">
        <v>6.3542810000000003</v>
      </c>
      <c r="AR2" s="55">
        <v>19.343971</v>
      </c>
      <c r="AS2" s="55">
        <v>1634.8409999999999</v>
      </c>
      <c r="AT2" s="55">
        <v>1.7063271000000001E-2</v>
      </c>
      <c r="AU2" s="55">
        <v>6.0030150000000004</v>
      </c>
      <c r="AV2" s="55">
        <v>411.70233000000002</v>
      </c>
      <c r="AW2" s="55">
        <v>145.71951000000001</v>
      </c>
      <c r="AX2" s="55">
        <v>0.43680373</v>
      </c>
      <c r="AY2" s="55">
        <v>2.4303762999999998</v>
      </c>
      <c r="AZ2" s="55">
        <v>667.3211</v>
      </c>
      <c r="BA2" s="55">
        <v>87.576599999999999</v>
      </c>
      <c r="BB2" s="55">
        <v>20.304174</v>
      </c>
      <c r="BC2" s="55">
        <v>25.907959999999999</v>
      </c>
      <c r="BD2" s="55">
        <v>41.328026000000001</v>
      </c>
      <c r="BE2" s="55">
        <v>3.0672296999999999</v>
      </c>
      <c r="BF2" s="55">
        <v>20.670145000000002</v>
      </c>
      <c r="BG2" s="55">
        <v>0</v>
      </c>
      <c r="BH2" s="55">
        <v>0</v>
      </c>
      <c r="BI2" s="55">
        <v>2.1881685000000001E-3</v>
      </c>
      <c r="BJ2" s="55">
        <v>9.2504784000000007E-2</v>
      </c>
      <c r="BK2" s="55">
        <v>0</v>
      </c>
      <c r="BL2" s="55">
        <v>0.47552644999999999</v>
      </c>
      <c r="BM2" s="55">
        <v>4.7913290000000002</v>
      </c>
      <c r="BN2" s="55">
        <v>1.5659936999999999</v>
      </c>
      <c r="BO2" s="55">
        <v>105.711624</v>
      </c>
      <c r="BP2" s="55">
        <v>15.5892</v>
      </c>
      <c r="BQ2" s="55">
        <v>34.198742000000003</v>
      </c>
      <c r="BR2" s="55">
        <v>134.42106999999999</v>
      </c>
      <c r="BS2" s="55">
        <v>78.844504999999998</v>
      </c>
      <c r="BT2" s="55">
        <v>20.443193000000001</v>
      </c>
      <c r="BU2" s="55">
        <v>0.30607283000000002</v>
      </c>
      <c r="BV2" s="55">
        <v>3.6396514999999997E-2</v>
      </c>
      <c r="BW2" s="55">
        <v>1.3490602</v>
      </c>
      <c r="BX2" s="55">
        <v>1.9753887999999999</v>
      </c>
      <c r="BY2" s="55">
        <v>0.22924571999999999</v>
      </c>
      <c r="BZ2" s="55">
        <v>2.00767E-3</v>
      </c>
      <c r="CA2" s="55">
        <v>2.3442286999999999</v>
      </c>
      <c r="CB2" s="55">
        <v>1.6327178000000001E-2</v>
      </c>
      <c r="CC2" s="55">
        <v>0.33948618000000003</v>
      </c>
      <c r="CD2" s="55">
        <v>1.535741</v>
      </c>
      <c r="CE2" s="55">
        <v>0.24435198</v>
      </c>
      <c r="CF2" s="55">
        <v>0.115907036</v>
      </c>
      <c r="CG2" s="55">
        <v>1.2449999E-6</v>
      </c>
      <c r="CH2" s="55">
        <v>4.8781815999999999E-2</v>
      </c>
      <c r="CI2" s="55">
        <v>3.837691E-2</v>
      </c>
      <c r="CJ2" s="55">
        <v>3.5452105999999999</v>
      </c>
      <c r="CK2" s="55">
        <v>5.9811690000000001E-2</v>
      </c>
      <c r="CL2" s="55">
        <v>3.2261057000000002</v>
      </c>
      <c r="CM2" s="55">
        <v>4.7213529999999997</v>
      </c>
      <c r="CN2" s="55">
        <v>4930.2275</v>
      </c>
      <c r="CO2" s="55">
        <v>8809.1710000000003</v>
      </c>
      <c r="CP2" s="55">
        <v>6013.3280000000004</v>
      </c>
      <c r="CQ2" s="55">
        <v>1593.9405999999999</v>
      </c>
      <c r="CR2" s="55">
        <v>1015.20544</v>
      </c>
      <c r="CS2" s="55">
        <v>601.51775999999995</v>
      </c>
      <c r="CT2" s="55">
        <v>5302.1769999999997</v>
      </c>
      <c r="CU2" s="55">
        <v>3413.6379999999999</v>
      </c>
      <c r="CV2" s="55">
        <v>1901.3137999999999</v>
      </c>
      <c r="CW2" s="55">
        <v>3976.1718999999998</v>
      </c>
      <c r="CX2" s="55">
        <v>1237.7683</v>
      </c>
      <c r="CY2" s="55">
        <v>5627.3459999999995</v>
      </c>
      <c r="CZ2" s="55">
        <v>2894.8683999999998</v>
      </c>
      <c r="DA2" s="55">
        <v>8564.57</v>
      </c>
      <c r="DB2" s="55">
        <v>6813.0902999999998</v>
      </c>
      <c r="DC2" s="55">
        <v>13753.029</v>
      </c>
      <c r="DD2" s="55">
        <v>21635.588</v>
      </c>
      <c r="DE2" s="55">
        <v>4707.5727999999999</v>
      </c>
      <c r="DF2" s="55">
        <v>7823.7150000000001</v>
      </c>
      <c r="DG2" s="55">
        <v>5174.2139999999999</v>
      </c>
      <c r="DH2" s="55">
        <v>146.45310000000001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87.576599999999999</v>
      </c>
      <c r="B6">
        <f>BB2</f>
        <v>20.304174</v>
      </c>
      <c r="C6">
        <f>BC2</f>
        <v>25.907959999999999</v>
      </c>
      <c r="D6">
        <f>BD2</f>
        <v>41.328026000000001</v>
      </c>
    </row>
    <row r="7" spans="1:113" x14ac:dyDescent="0.3">
      <c r="B7">
        <f>ROUND(B6/MAX($B$6,$C$6,$D$6),1)</f>
        <v>0.5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8" sqref="F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25318</v>
      </c>
      <c r="C2" s="51">
        <f ca="1">YEAR(TODAY())-YEAR(B2)+IF(TODAY()&gt;=DATE(YEAR(TODAY()),MONTH(B2),DAY(B2)),0,-1)</f>
        <v>52</v>
      </c>
      <c r="E2" s="47">
        <v>172.2</v>
      </c>
      <c r="F2" s="48" t="s">
        <v>275</v>
      </c>
      <c r="G2" s="47">
        <v>78.3</v>
      </c>
      <c r="H2" s="46" t="s">
        <v>40</v>
      </c>
      <c r="I2" s="67">
        <f>ROUND(G3/E3^2,1)</f>
        <v>26.4</v>
      </c>
    </row>
    <row r="3" spans="1:9" x14ac:dyDescent="0.3">
      <c r="E3" s="46">
        <f>E2/100</f>
        <v>1.722</v>
      </c>
      <c r="F3" s="46" t="s">
        <v>39</v>
      </c>
      <c r="G3" s="46">
        <f>G2</f>
        <v>78.3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44386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김창근, ID : H1900805)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15:42:48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C26" sqref="AC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44386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52</v>
      </c>
      <c r="G12" s="132"/>
      <c r="H12" s="132"/>
      <c r="I12" s="132"/>
      <c r="K12" s="123">
        <f>'개인정보 및 신체계측 입력'!E2</f>
        <v>172.2</v>
      </c>
      <c r="L12" s="124"/>
      <c r="M12" s="117">
        <f>'개인정보 및 신체계측 입력'!G2</f>
        <v>78.3</v>
      </c>
      <c r="N12" s="118"/>
      <c r="O12" s="113" t="s">
        <v>270</v>
      </c>
      <c r="P12" s="107"/>
      <c r="Q12" s="110">
        <f>'개인정보 및 신체계측 입력'!I2</f>
        <v>26.4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김창근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71.536000000000001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11.836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16.628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0.5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0.6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20.9</v>
      </c>
      <c r="L72" s="34" t="s">
        <v>52</v>
      </c>
      <c r="M72" s="34">
        <f>ROUND('DRIs DATA'!K8,1)</f>
        <v>6.2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168.65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358.78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286.74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207.74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131.96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702.68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338.51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2021-08-25T05:33:43Z</dcterms:modified>
</cp:coreProperties>
</file>