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c\Desktop\(제목없음)\"/>
    </mc:Choice>
  </mc:AlternateContent>
  <bookViews>
    <workbookView xWindow="0" yWindow="0" windowWidth="28800" windowHeight="12390" tabRatio="873" activeTab="5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52511"/>
</workbook>
</file>

<file path=xl/calcChain.xml><?xml version="1.0" encoding="utf-8"?>
<calcChain xmlns="http://schemas.openxmlformats.org/spreadsheetml/2006/main">
  <c r="A1" i="2" l="1"/>
  <c r="B1" i="2"/>
  <c r="G1" i="2"/>
  <c r="H1" i="2"/>
  <c r="B6" i="2"/>
  <c r="C6" i="2"/>
  <c r="S6" i="2"/>
  <c r="Z6" i="2"/>
  <c r="F8" i="2"/>
  <c r="G8" i="2"/>
  <c r="H8" i="2"/>
  <c r="K8" i="2"/>
  <c r="L8" i="2"/>
  <c r="F16" i="2"/>
  <c r="M16" i="2"/>
  <c r="T16" i="2"/>
  <c r="AA16" i="2"/>
  <c r="F26" i="2"/>
  <c r="M26" i="2"/>
  <c r="T26" i="2"/>
  <c r="AA26" i="2"/>
  <c r="AH26" i="2"/>
  <c r="AO26" i="2"/>
  <c r="AV26" i="2"/>
  <c r="BC26" i="2"/>
  <c r="BJ26" i="2"/>
  <c r="F36" i="2"/>
  <c r="M36" i="2"/>
  <c r="T36" i="2"/>
  <c r="AA36" i="2"/>
  <c r="AH36" i="2"/>
  <c r="AO36" i="2"/>
  <c r="F46" i="2"/>
  <c r="M46" i="2"/>
  <c r="T46" i="2"/>
  <c r="AA46" i="2"/>
  <c r="AH46" i="2"/>
  <c r="AO46" i="2"/>
  <c r="AV46" i="2"/>
  <c r="AY46" i="2"/>
  <c r="AZ46" i="2"/>
  <c r="BA46" i="2"/>
  <c r="BB46" i="2"/>
  <c r="BC46" i="2"/>
  <c r="BF46" i="2"/>
  <c r="BG46" i="2"/>
  <c r="BH46" i="2"/>
  <c r="BI46" i="2"/>
  <c r="BJ46" i="2"/>
  <c r="F10" i="7" l="1"/>
  <c r="F14" i="7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L4" i="6"/>
  <c r="E2" i="6"/>
  <c r="B6" i="5" l="1"/>
  <c r="C6" i="5"/>
  <c r="D6" i="5"/>
  <c r="A6" i="5"/>
  <c r="O69" i="7" l="1"/>
  <c r="M69" i="7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<sst xmlns="http://schemas.openxmlformats.org/spreadsheetml/2006/main" count="692" uniqueCount="337">
  <si>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</si>
  <si>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</si>
  <si>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</si>
  <si>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</si>
  <si>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</si>
  <si>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</si>
  <si>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</si>
  <si>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</si>
  <si>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</si>
  <si>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</si>
  <si>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</si>
  <si>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</si>
  <si>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</si>
  <si>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</si>
  <si>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</si>
  <si>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</si>
  <si>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</si>
  <si>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</si>
  <si>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</si>
  <si>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</si>
  <si>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</si>
  <si>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</si>
  <si>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</si>
  <si>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</si>
  <si>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</si>
  <si>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</si>
  <si>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</si>
  <si>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</si>
  <si>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</si>
  <si>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</si>
  <si>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</si>
  <si>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</si>
  <si>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</si>
  <si>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</si>
  <si>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</si>
  <si>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</si>
  <si>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</si>
  <si>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</si>
  <si>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</si>
  <si>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</si>
  <si>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</si>
  <si>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</si>
  <si>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</si>
  <si>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</si>
  <si>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</si>
  <si>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</si>
  <si>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</si>
  <si>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</si>
  <si>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</si>
  <si>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</si>
  <si>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</si>
  <si>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</si>
  <si>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</si>
  <si>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</si>
  <si>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</si>
  <si>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</si>
  <si>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</si>
  <si>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</si>
  <si>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</si>
  <si>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</si>
  <si>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</si>
  <si>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</si>
  <si>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</si>
  <si>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</si>
  <si>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</si>
  <si>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</si>
  <si>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</si>
  <si>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</si>
  <si>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</si>
  <si>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</si>
  <si>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</si>
  <si>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</si>
  <si>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</si>
  <si>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</si>
  <si>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</si>
  <si>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</si>
  <si>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</si>
  <si>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</si>
  <si>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</si>
  <si>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</si>
  <si>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</si>
  <si>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</si>
  <si>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</si>
  <si>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</si>
  <si>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</si>
  <si>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</si>
  <si>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</si>
  <si>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</si>
  <si>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</si>
  <si>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</si>
  <si>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</si>
  <si>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</si>
  <si>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</si>
  <si>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</si>
  <si>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</si>
  <si>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</si>
  <si>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</si>
  <si>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</si>
  <si>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</si>
  <si>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</si>
  <si>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</si>
  <si>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</si>
  <si>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</si>
  <si>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</si>
  <si>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</si>
  <si>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</si>
  <si>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</si>
  <si>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</si>
  <si>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</si>
  <si>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</si>
  <si>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</si>
  <si>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</si>
  <si>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</si>
  <si>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</si>
  <si>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</si>
  <si>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</si>
  <si>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</si>
  <si>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</si>
  <si>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</si>
  <si>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</si>
  <si>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</si>
  <si>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</si>
  <si>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</si>
  <si>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</si>
  <si>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</si>
  <si>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</si>
  <si>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</si>
  <si>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</si>
  <si>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</si>
  <si>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</si>
  <si>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</si>
  <si>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</si>
  <si>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</si>
  <si>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</si>
  <si>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</si>
  <si>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</si>
  <si>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</si>
  <si>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</si>
  <si>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</si>
  <si>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</si>
  <si>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</si>
  <si>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</si>
  <si>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</si>
  <si>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</si>
  <si>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</si>
  <si>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</si>
  <si>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</si>
  <si>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</si>
  <si>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</si>
  <si>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</si>
  <si>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</si>
  <si>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</si>
  <si>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</si>
  <si>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</si>
  <si>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</si>
  <si>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</si>
  <si>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</si>
  <si>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</si>
  <si>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</si>
  <si>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</si>
  <si>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</si>
  <si>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</si>
  <si>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</si>
  <si>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</si>
  <si>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</si>
  <si>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</si>
  <si>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</si>
  <si>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</si>
  <si>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</si>
  <si>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</si>
  <si>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</si>
  <si>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</si>
  <si>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</si>
  <si>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</si>
  <si>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</si>
  <si>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</si>
  <si>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</si>
  <si>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</si>
  <si>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</si>
  <si>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</si>
  <si>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</si>
  <si>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</si>
  <si>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</si>
  <si>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</si>
  <si>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</si>
  <si>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</si>
  <si>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</si>
  <si>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</si>
  <si>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</si>
  <si>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</si>
  <si>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</si>
  <si>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</si>
  <si>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</si>
  <si>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</si>
  <si>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</si>
  <si>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</si>
  <si>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</si>
  <si>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</si>
  <si>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</si>
  <si>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</si>
  <si>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</si>
  <si>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</si>
  <si>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</si>
  <si>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</si>
  <si>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</si>
  <si>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</si>
  <si>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</si>
  <si>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</si>
  <si>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</si>
  <si>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</si>
  <si>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</si>
  <si>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</si>
  <si>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</si>
  <si>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</si>
  <si>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</si>
  <si>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</si>
  <si>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</si>
  <si>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</si>
  <si>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</si>
  <si>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</si>
  <si>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</si>
  <si>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</si>
  <si>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</si>
  <si>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</si>
  <si>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</si>
  <si>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</si>
  <si>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</si>
  <si>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</si>
  <si>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</si>
  <si>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</si>
  <si>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</si>
  <si>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</si>
  <si>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</si>
  <si>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</si>
  <si>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</si>
  <si>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</si>
  <si>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</si>
  <si>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</si>
  <si>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</si>
  <si>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</si>
  <si>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</si>
  <si>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</si>
  <si>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</si>
  <si>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</si>
  <si>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</si>
  <si>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</si>
  <si>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</si>
  <si>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</si>
  <si>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</si>
  <si>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</si>
  <si>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</si>
  <si>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</si>
  <si>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</si>
  <si>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</si>
  <si>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</si>
  <si>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</si>
  <si>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</si>
  <si>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</si>
  <si>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</si>
  <si>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</si>
  <si>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</si>
  <si>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</si>
  <si>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</si>
  <si>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</si>
  <si>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</si>
  <si>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</si>
  <si>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</si>
  <si>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</si>
  <si>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</si>
  <si>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</si>
  <si>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</si>
  <si>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</si>
  <si>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</si>
  <si>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</si>
  <si>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맑은 고딕"/>
        <family val="3"/>
        <charset val="129"/>
        <scheme val="minor"/>
      </rPr>
      <t>(문의 031-920-2211)</t>
    </r>
    <phoneticPr fontId="1" type="noConversion"/>
  </si>
  <si>
    <t>cm</t>
  </si>
  <si>
    <t>섭취량</t>
    <phoneticPr fontId="1" type="noConversion"/>
  </si>
  <si>
    <t>평균필요량</t>
    <phoneticPr fontId="1" type="noConversion"/>
  </si>
  <si>
    <t>충분섭취량</t>
    <phoneticPr fontId="1" type="noConversion"/>
  </si>
  <si>
    <t>상한섭취량</t>
    <phoneticPr fontId="1" type="noConversion"/>
  </si>
  <si>
    <t>비타민A</t>
    <phoneticPr fontId="1" type="noConversion"/>
  </si>
  <si>
    <t>마그네슘</t>
    <phoneticPr fontId="1" type="noConversion"/>
  </si>
  <si>
    <t>열량영양소</t>
    <phoneticPr fontId="1" type="noConversion"/>
  </si>
  <si>
    <t>비타민D</t>
    <phoneticPr fontId="1" type="noConversion"/>
  </si>
  <si>
    <t>비타민C</t>
    <phoneticPr fontId="1" type="noConversion"/>
  </si>
  <si>
    <t>셀레늄</t>
    <phoneticPr fontId="1" type="noConversion"/>
  </si>
  <si>
    <t>불포화지방산</t>
    <phoneticPr fontId="1" type="noConversion"/>
  </si>
  <si>
    <t>권장섭취량</t>
    <phoneticPr fontId="1" type="noConversion"/>
  </si>
  <si>
    <t>비타민E</t>
    <phoneticPr fontId="1" type="noConversion"/>
  </si>
  <si>
    <t>티아민</t>
    <phoneticPr fontId="1" type="noConversion"/>
  </si>
  <si>
    <t>리보플라빈</t>
    <phoneticPr fontId="1" type="noConversion"/>
  </si>
  <si>
    <t>비타민B6</t>
    <phoneticPr fontId="1" type="noConversion"/>
  </si>
  <si>
    <t>엽산</t>
    <phoneticPr fontId="1" type="noConversion"/>
  </si>
  <si>
    <t>판토텐산</t>
    <phoneticPr fontId="1" type="noConversion"/>
  </si>
  <si>
    <t>엽산(μg DFE/일)</t>
    <phoneticPr fontId="1" type="noConversion"/>
  </si>
  <si>
    <t>염소</t>
    <phoneticPr fontId="1" type="noConversion"/>
  </si>
  <si>
    <t>미량 무기질</t>
    <phoneticPr fontId="1" type="noConversion"/>
  </si>
  <si>
    <t>철</t>
    <phoneticPr fontId="1" type="noConversion"/>
  </si>
  <si>
    <t>불소</t>
    <phoneticPr fontId="1" type="noConversion"/>
  </si>
  <si>
    <t>몰리브덴</t>
    <phoneticPr fontId="1" type="noConversion"/>
  </si>
  <si>
    <t>구리(ug/일)</t>
    <phoneticPr fontId="1" type="noConversion"/>
  </si>
  <si>
    <t>적정비율(최대)</t>
    <phoneticPr fontId="1" type="noConversion"/>
  </si>
  <si>
    <t>지용성 비타민</t>
    <phoneticPr fontId="1" type="noConversion"/>
  </si>
  <si>
    <t>M</t>
  </si>
  <si>
    <t>n-3불포화</t>
    <phoneticPr fontId="1" type="noConversion"/>
  </si>
  <si>
    <t>n-6불포화</t>
    <phoneticPr fontId="1" type="noConversion"/>
  </si>
  <si>
    <t>비타민B12</t>
    <phoneticPr fontId="1" type="noConversion"/>
  </si>
  <si>
    <t>정보</t>
    <phoneticPr fontId="1" type="noConversion"/>
  </si>
  <si>
    <t>출력시각</t>
    <phoneticPr fontId="1" type="noConversion"/>
  </si>
  <si>
    <t>다량영양소</t>
    <phoneticPr fontId="1" type="noConversion"/>
  </si>
  <si>
    <t>에너지(kcal)</t>
    <phoneticPr fontId="1" type="noConversion"/>
  </si>
  <si>
    <t>식이섬유</t>
    <phoneticPr fontId="1" type="noConversion"/>
  </si>
  <si>
    <t>필요추정량</t>
    <phoneticPr fontId="1" type="noConversion"/>
  </si>
  <si>
    <t>지방</t>
    <phoneticPr fontId="1" type="noConversion"/>
  </si>
  <si>
    <t>적정비율(최소)</t>
    <phoneticPr fontId="1" type="noConversion"/>
  </si>
  <si>
    <t>단백질(g/일)</t>
    <phoneticPr fontId="1" type="noConversion"/>
  </si>
  <si>
    <t>식이섬유(g/일)</t>
    <phoneticPr fontId="1" type="noConversion"/>
  </si>
  <si>
    <t>섭취비율</t>
    <phoneticPr fontId="1" type="noConversion"/>
  </si>
  <si>
    <t>비타민K</t>
    <phoneticPr fontId="1" type="noConversion"/>
  </si>
  <si>
    <t>비타민A(μg RAE/일)</t>
    <phoneticPr fontId="1" type="noConversion"/>
  </si>
  <si>
    <t>수용성 비타민</t>
    <phoneticPr fontId="1" type="noConversion"/>
  </si>
  <si>
    <t>니아신</t>
    <phoneticPr fontId="1" type="noConversion"/>
  </si>
  <si>
    <t>비오틴</t>
    <phoneticPr fontId="1" type="noConversion"/>
  </si>
  <si>
    <t>다량 무기질</t>
    <phoneticPr fontId="1" type="noConversion"/>
  </si>
  <si>
    <t>인</t>
    <phoneticPr fontId="1" type="noConversion"/>
  </si>
  <si>
    <t>칼륨</t>
    <phoneticPr fontId="1" type="noConversion"/>
  </si>
  <si>
    <t>아연</t>
    <phoneticPr fontId="1" type="noConversion"/>
  </si>
  <si>
    <t>구리</t>
    <phoneticPr fontId="1" type="noConversion"/>
  </si>
  <si>
    <t>망간</t>
    <phoneticPr fontId="1" type="noConversion"/>
  </si>
  <si>
    <t>요오드</t>
    <phoneticPr fontId="1" type="noConversion"/>
  </si>
  <si>
    <t>크롬</t>
    <phoneticPr fontId="1" type="noConversion"/>
  </si>
  <si>
    <t>몰리브덴(ug/일)</t>
    <phoneticPr fontId="1" type="noConversion"/>
  </si>
  <si>
    <t>크롬(ug/일)</t>
    <phoneticPr fontId="1" type="noConversion"/>
  </si>
  <si>
    <t>(설문지 : FFQ 95문항 설문지, 사용자 : 박대권, ID : H1900806)</t>
  </si>
  <si>
    <t>2021년 08월 24일 15:44:06</t>
  </si>
  <si>
    <t>H1900806</t>
  </si>
  <si>
    <t>박대권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</si>
</sst>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3">
    <xf numFmtId="0" fontId="0" fillId="0" borderId="0">
      <alignment vertical="center"/>
    </xf>
    <xf numFmtId="0" fontId="18" fillId="0" borderId="0">
      <alignment vertical="center"/>
    </xf>
    <xf numFmtId="0" fontId="18" fillId="0" borderId="0"/>
  </cellStyleXfs>
  <cellXfs count="154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4" fontId="21" fillId="0" borderId="0" xfId="0" applyNumberFormat="1" applyFont="1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3" borderId="0" xfId="0" applyNumberFormat="1" applyFill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2" fillId="4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2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D-404C-8FA1-630E74672CF9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65.736509999999996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ED-404C-8FA1-630E7467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1673496"/>
        <c:axId val="261674280"/>
      </c:barChart>
      <c:catAx>
        <c:axId val="2616734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1674280"/>
        <c:crosses val="autoZero"/>
        <c:auto val="1"/>
        <c:lblAlgn val="ctr"/>
        <c:lblOffset val="100"/>
        <c:noMultiLvlLbl val="0"/>
      </c:catAx>
      <c:valAx>
        <c:axId val="2616742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1673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1A-4DB3-8B40-F889E767F046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33.727930000000001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1A-4DB3-8B40-F889E767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1676240"/>
        <c:axId val="455771872"/>
      </c:barChart>
      <c:catAx>
        <c:axId val="2616762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771872"/>
        <c:crosses val="autoZero"/>
        <c:auto val="1"/>
        <c:lblAlgn val="ctr"/>
        <c:lblOffset val="100"/>
        <c:noMultiLvlLbl val="0"/>
      </c:catAx>
      <c:valAx>
        <c:axId val="45577187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1676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61-4DC7-B8C4-07D235DC9DBC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1.7996747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61-4DC7-B8C4-07D235DC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5770304"/>
        <c:axId val="455772656"/>
      </c:barChart>
      <c:catAx>
        <c:axId val="455770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772656"/>
        <c:crosses val="autoZero"/>
        <c:auto val="1"/>
        <c:lblAlgn val="ctr"/>
        <c:lblOffset val="100"/>
        <c:noMultiLvlLbl val="0"/>
      </c:catAx>
      <c:valAx>
        <c:axId val="4557726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5770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1C-4FB0-90F7-F1492F913A26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364.70987000000002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1C-4FB0-90F7-F1492F91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5773048"/>
        <c:axId val="455773832"/>
      </c:barChart>
      <c:catAx>
        <c:axId val="4557730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773832"/>
        <c:crosses val="autoZero"/>
        <c:auto val="1"/>
        <c:lblAlgn val="ctr"/>
        <c:lblOffset val="100"/>
        <c:noMultiLvlLbl val="0"/>
      </c:catAx>
      <c:valAx>
        <c:axId val="4557738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5773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B9-49A8-A959-41579703EDDB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1.2796255000000001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B9-49A8-A959-41579703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5776968"/>
        <c:axId val="455771480"/>
      </c:barChart>
      <c:catAx>
        <c:axId val="455776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771480"/>
        <c:crosses val="autoZero"/>
        <c:auto val="1"/>
        <c:lblAlgn val="ctr"/>
        <c:lblOffset val="100"/>
        <c:noMultiLvlLbl val="0"/>
      </c:catAx>
      <c:valAx>
        <c:axId val="45577148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5776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85-4100-84F1-9C8CD36E1B77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15.902436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85-4100-84F1-9C8CD36E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5775792"/>
        <c:axId val="455776184"/>
      </c:barChart>
      <c:catAx>
        <c:axId val="455775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776184"/>
        <c:crosses val="autoZero"/>
        <c:auto val="1"/>
        <c:lblAlgn val="ctr"/>
        <c:lblOffset val="100"/>
        <c:noMultiLvlLbl val="0"/>
      </c:catAx>
      <c:valAx>
        <c:axId val="4557761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5775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9-41DE-A88D-089FE190A1BE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2.1915243000000002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C9-41DE-A88D-089FE190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5774224"/>
        <c:axId val="455775400"/>
      </c:barChart>
      <c:catAx>
        <c:axId val="4557742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775400"/>
        <c:crosses val="autoZero"/>
        <c:auto val="1"/>
        <c:lblAlgn val="ctr"/>
        <c:lblOffset val="100"/>
        <c:noMultiLvlLbl val="0"/>
      </c:catAx>
      <c:valAx>
        <c:axId val="45577540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5774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C7-402D-9401-FA7EE1A65665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612.58410000000003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C7-402D-9401-FA7EE1A6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5770696"/>
        <c:axId val="455775008"/>
      </c:barChart>
      <c:catAx>
        <c:axId val="4557706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775008"/>
        <c:crosses val="autoZero"/>
        <c:auto val="1"/>
        <c:lblAlgn val="ctr"/>
        <c:lblOffset val="100"/>
        <c:noMultiLvlLbl val="0"/>
      </c:catAx>
      <c:valAx>
        <c:axId val="45577500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5770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63-449D-9FBE-1980FBC32C78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8.4678789999999999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63-449D-9FBE-1980FBC3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5698008"/>
        <c:axId val="455699968"/>
      </c:barChart>
      <c:catAx>
        <c:axId val="455698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699968"/>
        <c:crosses val="autoZero"/>
        <c:auto val="1"/>
        <c:lblAlgn val="ctr"/>
        <c:lblOffset val="100"/>
        <c:noMultiLvlLbl val="0"/>
      </c:catAx>
      <c:valAx>
        <c:axId val="4556999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5698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5E-4E02-8726-4FD23C4D35F3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2.3058736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B5E-4E02-8726-4FD23C4D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5702320"/>
        <c:axId val="455704280"/>
      </c:barChart>
      <c:catAx>
        <c:axId val="4557023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704280"/>
        <c:crosses val="autoZero"/>
        <c:auto val="1"/>
        <c:lblAlgn val="ctr"/>
        <c:lblOffset val="100"/>
        <c:noMultiLvlLbl val="0"/>
      </c:catAx>
      <c:valAx>
        <c:axId val="4557042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57023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6E-41A9-9330-27449B369AF5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5.8074583999999998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6E-41A9-9330-27449B369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5699576"/>
        <c:axId val="455700360"/>
      </c:barChart>
      <c:catAx>
        <c:axId val="455699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700360"/>
        <c:crosses val="autoZero"/>
        <c:auto val="1"/>
        <c:lblAlgn val="ctr"/>
        <c:lblOffset val="100"/>
        <c:noMultiLvlLbl val="0"/>
      </c:catAx>
      <c:valAx>
        <c:axId val="4557003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5699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2-405B-86EC-120D3F93FBC0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1144.6510000000001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62-405B-86EC-120D3F93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5701928"/>
        <c:axId val="455705456"/>
      </c:barChart>
      <c:catAx>
        <c:axId val="4557019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705456"/>
        <c:crosses val="autoZero"/>
        <c:auto val="1"/>
        <c:lblAlgn val="ctr"/>
        <c:lblOffset val="100"/>
        <c:noMultiLvlLbl val="0"/>
      </c:catAx>
      <c:valAx>
        <c:axId val="4557054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5701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E5-41BF-84E5-23FC20F65C66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3430.6640000000002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E5-41BF-84E5-23FC20F6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5701536"/>
        <c:axId val="455705064"/>
      </c:barChart>
      <c:catAx>
        <c:axId val="4557015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705064"/>
        <c:crosses val="autoZero"/>
        <c:auto val="1"/>
        <c:lblAlgn val="ctr"/>
        <c:lblOffset val="100"/>
        <c:noMultiLvlLbl val="0"/>
      </c:catAx>
      <c:valAx>
        <c:axId val="455705064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5701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25-4C75-8D2F-0AB24A1EEE43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71.648709999999994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25-4C75-8D2F-0AB24A1E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5699184"/>
        <c:axId val="455703104"/>
      </c:barChart>
      <c:catAx>
        <c:axId val="4556991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703104"/>
        <c:crosses val="autoZero"/>
        <c:auto val="1"/>
        <c:lblAlgn val="ctr"/>
        <c:lblOffset val="100"/>
        <c:noMultiLvlLbl val="0"/>
      </c:catAx>
      <c:valAx>
        <c:axId val="4557031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5699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69-4AC2-A11F-480676E603B6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169.08574999999999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69-4AC2-A11F-480676E6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5702712"/>
        <c:axId val="455703496"/>
      </c:barChart>
      <c:catAx>
        <c:axId val="4557027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703496"/>
        <c:crosses val="autoZero"/>
        <c:auto val="1"/>
        <c:lblAlgn val="ctr"/>
        <c:lblOffset val="100"/>
        <c:noMultiLvlLbl val="0"/>
      </c:catAx>
      <c:valAx>
        <c:axId val="4557034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5702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39-49B2-BF1F-E240888E7D22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11.147650000000001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39-49B2-BF1F-E240888E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6383760"/>
        <c:axId val="456380624"/>
      </c:barChart>
      <c:catAx>
        <c:axId val="4563837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6380624"/>
        <c:crosses val="autoZero"/>
        <c:auto val="1"/>
        <c:lblAlgn val="ctr"/>
        <c:lblOffset val="100"/>
        <c:noMultiLvlLbl val="0"/>
      </c:catAx>
      <c:valAx>
        <c:axId val="45638062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63837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D8-4D9A-8507-91901C558ADE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1219.7556999999999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D8-4D9A-8507-91901C55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6381800"/>
        <c:axId val="456381016"/>
      </c:barChart>
      <c:catAx>
        <c:axId val="4563818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6381016"/>
        <c:crosses val="autoZero"/>
        <c:auto val="1"/>
        <c:lblAlgn val="ctr"/>
        <c:lblOffset val="100"/>
        <c:noMultiLvlLbl val="0"/>
      </c:catAx>
      <c:valAx>
        <c:axId val="456381016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63818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45-44A4-8BBB-308F2CE07114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9.6426819999999996E-2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45-44A4-8BBB-308F2CE0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6386112"/>
        <c:axId val="456386504"/>
      </c:barChart>
      <c:catAx>
        <c:axId val="4563861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6386504"/>
        <c:crosses val="autoZero"/>
        <c:auto val="1"/>
        <c:lblAlgn val="ctr"/>
        <c:lblOffset val="100"/>
        <c:noMultiLvlLbl val="0"/>
      </c:catAx>
      <c:valAx>
        <c:axId val="4563865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6386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A9-4831-8B80-87EE3D2E9D36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3.8043041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A9-4831-8B80-87EE3D2E9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6387680"/>
        <c:axId val="456382976"/>
      </c:barChart>
      <c:catAx>
        <c:axId val="456387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6382976"/>
        <c:crosses val="autoZero"/>
        <c:auto val="1"/>
        <c:lblAlgn val="ctr"/>
        <c:lblOffset val="100"/>
        <c:noMultiLvlLbl val="0"/>
      </c:catAx>
      <c:valAx>
        <c:axId val="45638297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6387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65-4383-9965-C31133606518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159.23056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65-4383-9965-C31133606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6385328"/>
        <c:axId val="456386896"/>
      </c:barChart>
      <c:catAx>
        <c:axId val="4563853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6386896"/>
        <c:crosses val="autoZero"/>
        <c:auto val="1"/>
        <c:lblAlgn val="ctr"/>
        <c:lblOffset val="100"/>
        <c:noMultiLvlLbl val="0"/>
      </c:catAx>
      <c:valAx>
        <c:axId val="4563868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63853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89-456D-85F6-837A1DBE4924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66.129294999999999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89-456D-85F6-837A1DBE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6387288"/>
        <c:axId val="456384544"/>
      </c:barChart>
      <c:catAx>
        <c:axId val="4563872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6384544"/>
        <c:crosses val="autoZero"/>
        <c:auto val="1"/>
        <c:lblAlgn val="ctr"/>
        <c:lblOffset val="100"/>
        <c:noMultiLvlLbl val="0"/>
      </c:catAx>
      <c:valAx>
        <c:axId val="4563845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6387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8A-41D3-A56C-0E2089522743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4.9089999999999998</c:v>
                </c:pt>
                <c:pt idx="1">
                  <c:v>8.4440000000000008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8A-41D3-A56C-0E2089522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456380232"/>
        <c:axId val="454818152"/>
      </c:barChart>
      <c:catAx>
        <c:axId val="4563802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4818152"/>
        <c:crosses val="autoZero"/>
        <c:auto val="1"/>
        <c:lblAlgn val="ctr"/>
        <c:lblOffset val="100"/>
        <c:noMultiLvlLbl val="0"/>
      </c:catAx>
      <c:valAx>
        <c:axId val="4548181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6380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44-47FA-B99C-CF78066CB3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44-47FA-B99C-CF78066CB304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44-47FA-B99C-CF78066CB30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10.909821000000001</c:v>
                </c:pt>
                <c:pt idx="1">
                  <c:v>18.115912999999999</c:v>
                </c:pt>
                <c:pt idx="2">
                  <c:v>18.614576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C44-47FA-B99C-CF78066CB30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8E-4158-8927-04396CEFC657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609.00909999999999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8E-4158-8927-04396CEFC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4814624"/>
        <c:axId val="454812664"/>
      </c:barChart>
      <c:catAx>
        <c:axId val="4548146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4812664"/>
        <c:crosses val="autoZero"/>
        <c:auto val="1"/>
        <c:lblAlgn val="ctr"/>
        <c:lblOffset val="100"/>
        <c:noMultiLvlLbl val="0"/>
      </c:catAx>
      <c:valAx>
        <c:axId val="45481266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4814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6-4B77-8A26-40270C061C08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21.743545999999998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D6-4B77-8A26-40270C06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4819720"/>
        <c:axId val="454815800"/>
      </c:barChart>
      <c:catAx>
        <c:axId val="4548197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4815800"/>
        <c:crosses val="autoZero"/>
        <c:auto val="1"/>
        <c:lblAlgn val="ctr"/>
        <c:lblOffset val="100"/>
        <c:noMultiLvlLbl val="0"/>
      </c:catAx>
      <c:valAx>
        <c:axId val="45481580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4819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89-4A48-8EFF-2288B24CA272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69.834999999999994</c:v>
                </c:pt>
                <c:pt idx="1">
                  <c:v>14.105</c:v>
                </c:pt>
                <c:pt idx="2">
                  <c:v>16.059999999999999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89-4A48-8EFF-2288B24C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454816192"/>
        <c:axId val="454813448"/>
      </c:barChart>
      <c:catAx>
        <c:axId val="4548161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4813448"/>
        <c:crosses val="autoZero"/>
        <c:auto val="1"/>
        <c:lblAlgn val="ctr"/>
        <c:lblOffset val="100"/>
        <c:noMultiLvlLbl val="0"/>
      </c:catAx>
      <c:valAx>
        <c:axId val="45481344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4816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0B-44CE-84A2-8A2FECECC1BD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2109.6203999999998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0B-44CE-84A2-8A2FECEC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4813840"/>
        <c:axId val="454814232"/>
      </c:barChart>
      <c:catAx>
        <c:axId val="4548138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4814232"/>
        <c:crosses val="autoZero"/>
        <c:auto val="1"/>
        <c:lblAlgn val="ctr"/>
        <c:lblOffset val="100"/>
        <c:noMultiLvlLbl val="0"/>
      </c:catAx>
      <c:valAx>
        <c:axId val="45481423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4813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B7-450D-A93E-F78D92FD193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205.75536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B7-450D-A93E-F78D92FD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4818544"/>
        <c:axId val="454820112"/>
      </c:barChart>
      <c:catAx>
        <c:axId val="454818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4820112"/>
        <c:crosses val="autoZero"/>
        <c:auto val="1"/>
        <c:lblAlgn val="ctr"/>
        <c:lblOffset val="100"/>
        <c:noMultiLvlLbl val="0"/>
      </c:catAx>
      <c:valAx>
        <c:axId val="45482011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4818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D-42AC-B861-3F467E596730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543.95730000000003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6D-42AC-B861-3F467E59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4818936"/>
        <c:axId val="454816976"/>
      </c:barChart>
      <c:catAx>
        <c:axId val="4548189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4816976"/>
        <c:crosses val="autoZero"/>
        <c:auto val="1"/>
        <c:lblAlgn val="ctr"/>
        <c:lblOffset val="100"/>
        <c:noMultiLvlLbl val="0"/>
      </c:catAx>
      <c:valAx>
        <c:axId val="45481697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48189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2E-47C4-934F-62153E01409E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5631.6379999999999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2E-47C4-934F-62153E01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7509672"/>
        <c:axId val="457516336"/>
      </c:barChart>
      <c:catAx>
        <c:axId val="4575096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7516336"/>
        <c:crosses val="autoZero"/>
        <c:auto val="1"/>
        <c:lblAlgn val="ctr"/>
        <c:lblOffset val="100"/>
        <c:noMultiLvlLbl val="0"/>
      </c:catAx>
      <c:valAx>
        <c:axId val="45751633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7509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B7-4BC2-83C3-442CC87FCF69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18.285778000000001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B7-4BC2-83C3-442CC87F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7513592"/>
        <c:axId val="457515944"/>
      </c:barChart>
      <c:catAx>
        <c:axId val="457513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7515944"/>
        <c:crosses val="autoZero"/>
        <c:auto val="1"/>
        <c:lblAlgn val="ctr"/>
        <c:lblOffset val="100"/>
        <c:noMultiLvlLbl val="0"/>
      </c:catAx>
      <c:valAx>
        <c:axId val="4575159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7513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B6-4685-AFA7-6787BA0995D5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2.1915243000000002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B6-4685-AFA7-6787BA099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7510456"/>
        <c:axId val="457510848"/>
      </c:barChart>
      <c:catAx>
        <c:axId val="4575104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7510848"/>
        <c:crosses val="autoZero"/>
        <c:auto val="1"/>
        <c:lblAlgn val="ctr"/>
        <c:lblOffset val="100"/>
        <c:noMultiLvlLbl val="0"/>
      </c:catAx>
      <c:valAx>
        <c:axId val="45751084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7510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=""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=""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="" xmlns:a16="http://schemas.microsoft.com/office/drawing/2014/main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="" xmlns:a16="http://schemas.microsoft.com/office/drawing/2014/main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=""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=""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=""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="" xmlns:a16="http://schemas.microsoft.com/office/drawing/2014/main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="" xmlns:a16="http://schemas.microsoft.com/office/drawing/2014/main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="" xmlns:a16="http://schemas.microsoft.com/office/drawing/2014/main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="" xmlns:a16="http://schemas.microsoft.com/office/drawing/2014/main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="" xmlns:a16="http://schemas.microsoft.com/office/drawing/2014/main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="" xmlns:a16="http://schemas.microsoft.com/office/drawing/2014/main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="" xmlns:a16="http://schemas.microsoft.com/office/drawing/2014/main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="" xmlns:a16="http://schemas.microsoft.com/office/drawing/2014/main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="" xmlns:a16="http://schemas.microsoft.com/office/drawing/2014/main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="" xmlns:a16="http://schemas.microsoft.com/office/drawing/2014/main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="" xmlns:a16="http://schemas.microsoft.com/office/drawing/2014/main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="" xmlns:a16="http://schemas.microsoft.com/office/drawing/2014/main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=""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="" xmlns:a16="http://schemas.microsoft.com/office/drawing/2014/main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="" xmlns:a16="http://schemas.microsoft.com/office/drawing/2014/main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="" xmlns:a16="http://schemas.microsoft.com/office/drawing/2014/main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="" xmlns:a16="http://schemas.microsoft.com/office/drawing/2014/main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="" xmlns:a16="http://schemas.microsoft.com/office/drawing/2014/main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="" xmlns:a16="http://schemas.microsoft.com/office/drawing/2014/main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="" xmlns:a16="http://schemas.microsoft.com/office/drawing/2014/main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="" xmlns:a16="http://schemas.microsoft.com/office/drawing/2014/main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="" xmlns:a16="http://schemas.microsoft.com/office/drawing/2014/main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="" xmlns:a16="http://schemas.microsoft.com/office/drawing/2014/main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>
          <a:extLst>
            <a:ext uri="{FF2B5EF4-FFF2-40B4-BE49-F238E27FC236}">
              <a16:creationId xmlns="" xmlns:a16="http://schemas.microsoft.com/office/drawing/2014/main" id="{00000000-0008-0000-0500-000029000000}"/>
            </a:ext>
          </a:extLst>
        </xdr:cNvPr>
        <xdr:cNvGrpSpPr/>
      </xdr:nvGrpSpPr>
      <xdr:grpSpPr>
        <a:xfrm rot="989593">
          <a:off x="8147405" y="32645571"/>
          <a:ext cx="319199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="" xmlns:a16="http://schemas.microsoft.com/office/drawing/2014/main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="" xmlns:a16="http://schemas.microsoft.com/office/drawing/2014/main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="" xmlns:a16="http://schemas.microsoft.com/office/drawing/2014/main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="" xmlns:a16="http://schemas.microsoft.com/office/drawing/2014/main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="" xmlns:a16="http://schemas.microsoft.com/office/drawing/2014/main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="" xmlns:a16="http://schemas.microsoft.com/office/drawing/2014/main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="" xmlns:a16="http://schemas.microsoft.com/office/drawing/2014/main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>
          <a:extLst>
            <a:ext uri="{FF2B5EF4-FFF2-40B4-BE49-F238E27FC236}">
              <a16:creationId xmlns="" xmlns:a16="http://schemas.microsoft.com/office/drawing/2014/main" id="{00000000-0008-0000-0500-000031000000}"/>
            </a:ext>
          </a:extLst>
        </xdr:cNvPr>
        <xdr:cNvGrpSpPr/>
      </xdr:nvGrpSpPr>
      <xdr:grpSpPr>
        <a:xfrm rot="20406011">
          <a:off x="7831269" y="32735938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="" xmlns:a16="http://schemas.microsoft.com/office/drawing/2014/main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="" xmlns:a16="http://schemas.microsoft.com/office/drawing/2014/main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="" xmlns:a16="http://schemas.microsoft.com/office/drawing/2014/main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="" xmlns:a16="http://schemas.microsoft.com/office/drawing/2014/main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="" xmlns:a16="http://schemas.microsoft.com/office/drawing/2014/main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="" xmlns:a16="http://schemas.microsoft.com/office/drawing/2014/main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="" xmlns:a16="http://schemas.microsoft.com/office/drawing/2014/main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="" xmlns:a16="http://schemas.microsoft.com/office/drawing/2014/main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>
          <a:extLst>
            <a:ext uri="{FF2B5EF4-FFF2-40B4-BE49-F238E27FC236}">
              <a16:creationId xmlns="" xmlns:a16="http://schemas.microsoft.com/office/drawing/2014/main" id="{00000000-0008-0000-0500-00004E000000}"/>
            </a:ext>
          </a:extLst>
        </xdr:cNvPr>
        <xdr:cNvGrpSpPr/>
      </xdr:nvGrpSpPr>
      <xdr:grpSpPr>
        <a:xfrm>
          <a:off x="4780988" y="41846687"/>
          <a:ext cx="362958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="" xmlns:a16="http://schemas.microsoft.com/office/drawing/2014/main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="" xmlns:a16="http://schemas.microsoft.com/office/drawing/2014/main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="" xmlns:a16="http://schemas.microsoft.com/office/drawing/2014/main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>
          <a:extLst>
            <a:ext uri="{FF2B5EF4-FFF2-40B4-BE49-F238E27FC236}">
              <a16:creationId xmlns="" xmlns:a16="http://schemas.microsoft.com/office/drawing/2014/main" id="{00000000-0008-0000-0500-00004F000000}"/>
            </a:ext>
          </a:extLst>
        </xdr:cNvPr>
        <xdr:cNvGrpSpPr/>
      </xdr:nvGrpSpPr>
      <xdr:grpSpPr>
        <a:xfrm rot="989593">
          <a:off x="5004045" y="45135648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="" xmlns:a16="http://schemas.microsoft.com/office/drawing/2014/main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="" xmlns:a16="http://schemas.microsoft.com/office/drawing/2014/main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="" xmlns:a16="http://schemas.microsoft.com/office/drawing/2014/main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="" xmlns:a16="http://schemas.microsoft.com/office/drawing/2014/main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="" xmlns:a16="http://schemas.microsoft.com/office/drawing/2014/main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="" xmlns:a16="http://schemas.microsoft.com/office/drawing/2014/main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="" xmlns:a16="http://schemas.microsoft.com/office/drawing/2014/main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>
          <a:extLst>
            <a:ext uri="{FF2B5EF4-FFF2-40B4-BE49-F238E27FC236}">
              <a16:creationId xmlns="" xmlns:a16="http://schemas.microsoft.com/office/drawing/2014/main" id="{00000000-0008-0000-0500-000050000000}"/>
            </a:ext>
          </a:extLst>
        </xdr:cNvPr>
        <xdr:cNvGrpSpPr/>
      </xdr:nvGrpSpPr>
      <xdr:grpSpPr>
        <a:xfrm rot="20406011">
          <a:off x="4777163" y="45031034"/>
          <a:ext cx="269954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="" xmlns:a16="http://schemas.microsoft.com/office/drawing/2014/main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="" xmlns:a16="http://schemas.microsoft.com/office/drawing/2014/main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="" xmlns:a16="http://schemas.microsoft.com/office/drawing/2014/main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="" xmlns:a16="http://schemas.microsoft.com/office/drawing/2014/main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="" xmlns:a16="http://schemas.microsoft.com/office/drawing/2014/main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="" xmlns:a16="http://schemas.microsoft.com/office/drawing/2014/main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="" xmlns:a16="http://schemas.microsoft.com/office/drawing/2014/main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="" xmlns:a16="http://schemas.microsoft.com/office/drawing/2014/main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J66" sqref="J66"/>
    </sheetView>
  </sheetViews>
  <sheetFormatPr defaultColWidth="9" defaultRowHeight="16.5" x14ac:dyDescent="0.3"/>
  <cols>
    <col min="1" max="2" width="9" style="56" customWidth="1"/>
    <col min="3" max="13" width="9" style="56"/>
    <col min="14" max="19" width="9" style="56" customWidth="1"/>
    <col min="20" max="20" width="9" style="56"/>
    <col min="21" max="21" width="9" style="56" customWidth="1"/>
    <col min="22" max="16384" width="9" style="56"/>
  </cols>
  <sheetData>
    <row r="1" spans="1:27" x14ac:dyDescent="0.3">
      <c r="A1" s="56" t="str">
        <f>'DRIs DATA 입력'!A1</f>
        <v>정보</v>
      </c>
      <c r="B1" s="55" t="str">
        <f>'DRIs DATA 입력'!B1</f>
        <v>(설문지 : FFQ 95문항 설문지, 사용자 : 박대권, ID : H1900806)</v>
      </c>
      <c r="C1" s="55"/>
      <c r="D1" s="55"/>
      <c r="E1" s="55"/>
      <c r="F1" s="55"/>
      <c r="G1" s="56" t="str">
        <f>'DRIs DATA 입력'!G1</f>
        <v>출력시각</v>
      </c>
      <c r="H1" s="55" t="str">
        <f>'DRIs DATA 입력'!H1</f>
        <v>2021년 08월 24일 15:44:06</v>
      </c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3" spans="1:27" x14ac:dyDescent="0.3">
      <c r="A3" s="65" t="s">
        <v>196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55"/>
    </row>
    <row r="4" spans="1:27" x14ac:dyDescent="0.3">
      <c r="A4" s="61" t="s">
        <v>55</v>
      </c>
      <c r="B4" s="62"/>
      <c r="C4" s="63"/>
      <c r="D4" s="55"/>
      <c r="E4" s="61" t="s">
        <v>197</v>
      </c>
      <c r="F4" s="62"/>
      <c r="G4" s="62"/>
      <c r="H4" s="63"/>
      <c r="I4" s="55"/>
      <c r="J4" s="61" t="s">
        <v>198</v>
      </c>
      <c r="K4" s="62"/>
      <c r="L4" s="63"/>
      <c r="M4" s="55"/>
      <c r="N4" s="61" t="s">
        <v>199</v>
      </c>
      <c r="O4" s="62"/>
      <c r="P4" s="62"/>
      <c r="Q4" s="62"/>
      <c r="R4" s="62"/>
      <c r="S4" s="63"/>
      <c r="T4" s="55"/>
      <c r="U4" s="61" t="s">
        <v>200</v>
      </c>
      <c r="V4" s="62"/>
      <c r="W4" s="62"/>
      <c r="X4" s="62"/>
      <c r="Y4" s="62"/>
      <c r="Z4" s="63"/>
      <c r="AA4" s="55"/>
    </row>
    <row r="5" spans="1:27" x14ac:dyDescent="0.3">
      <c r="A5" s="59"/>
      <c r="B5" s="59" t="s">
        <v>201</v>
      </c>
      <c r="C5" s="59" t="s">
        <v>202</v>
      </c>
      <c r="D5" s="55"/>
      <c r="E5" s="59"/>
      <c r="F5" s="59" t="s">
        <v>203</v>
      </c>
      <c r="G5" s="59" t="s">
        <v>204</v>
      </c>
      <c r="H5" s="59" t="s">
        <v>199</v>
      </c>
      <c r="I5" s="55"/>
      <c r="J5" s="59"/>
      <c r="K5" s="59" t="s">
        <v>205</v>
      </c>
      <c r="L5" s="59" t="s">
        <v>206</v>
      </c>
      <c r="M5" s="55"/>
      <c r="N5" s="59"/>
      <c r="O5" s="59" t="s">
        <v>207</v>
      </c>
      <c r="P5" s="59" t="s">
        <v>208</v>
      </c>
      <c r="Q5" s="59" t="s">
        <v>209</v>
      </c>
      <c r="R5" s="59" t="s">
        <v>210</v>
      </c>
      <c r="S5" s="59" t="s">
        <v>202</v>
      </c>
      <c r="T5" s="55"/>
      <c r="U5" s="59"/>
      <c r="V5" s="59" t="s">
        <v>207</v>
      </c>
      <c r="W5" s="59" t="s">
        <v>208</v>
      </c>
      <c r="X5" s="59" t="s">
        <v>209</v>
      </c>
      <c r="Y5" s="59" t="s">
        <v>210</v>
      </c>
      <c r="Z5" s="59" t="s">
        <v>202</v>
      </c>
      <c r="AA5" s="55"/>
    </row>
    <row r="6" spans="1:27" x14ac:dyDescent="0.3">
      <c r="A6" s="59" t="s">
        <v>55</v>
      </c>
      <c r="B6" s="59">
        <f>'DRIs DATA 입력'!B6</f>
        <v>2000</v>
      </c>
      <c r="C6" s="59">
        <f>'DRIs DATA 입력'!C6</f>
        <v>2109.6203999999998</v>
      </c>
      <c r="D6" s="55"/>
      <c r="E6" s="59" t="s">
        <v>214</v>
      </c>
      <c r="F6" s="59">
        <v>65</v>
      </c>
      <c r="G6" s="59">
        <v>30</v>
      </c>
      <c r="H6" s="59">
        <v>20</v>
      </c>
      <c r="I6" s="55"/>
      <c r="J6" s="59" t="s">
        <v>211</v>
      </c>
      <c r="K6" s="59">
        <v>0.1</v>
      </c>
      <c r="L6" s="59">
        <v>4</v>
      </c>
      <c r="M6" s="55"/>
      <c r="N6" s="59" t="s">
        <v>212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65.736509999999996</v>
      </c>
      <c r="T6" s="55"/>
      <c r="U6" s="59" t="s">
        <v>213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33.727930000000001</v>
      </c>
      <c r="AA6" s="55"/>
    </row>
    <row r="7" spans="1:27" x14ac:dyDescent="0.3">
      <c r="A7" s="55"/>
      <c r="B7" s="55"/>
      <c r="C7" s="55"/>
      <c r="D7" s="55"/>
      <c r="E7" s="59" t="s">
        <v>271</v>
      </c>
      <c r="F7" s="59">
        <v>60</v>
      </c>
      <c r="G7" s="59">
        <v>27</v>
      </c>
      <c r="H7" s="59">
        <v>13</v>
      </c>
      <c r="I7" s="55"/>
      <c r="J7" s="59" t="s">
        <v>271</v>
      </c>
      <c r="K7" s="59">
        <v>0.55000000000000004</v>
      </c>
      <c r="L7" s="59">
        <v>7</v>
      </c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</row>
    <row r="8" spans="1:27" x14ac:dyDescent="0.3">
      <c r="A8" s="55"/>
      <c r="B8" s="55"/>
      <c r="C8" s="55"/>
      <c r="D8" s="55"/>
      <c r="E8" s="59" t="s">
        <v>215</v>
      </c>
      <c r="F8" s="59">
        <f>'DRIs DATA 입력'!F8</f>
        <v>69.834999999999994</v>
      </c>
      <c r="G8" s="59">
        <f>'DRIs DATA 입력'!G8</f>
        <v>14.105</v>
      </c>
      <c r="H8" s="59">
        <f>'DRIs DATA 입력'!H8</f>
        <v>16.059999999999999</v>
      </c>
      <c r="I8" s="55"/>
      <c r="J8" s="59" t="s">
        <v>215</v>
      </c>
      <c r="K8" s="59">
        <f>'DRIs DATA 입력'!K8</f>
        <v>4.9089999999999998</v>
      </c>
      <c r="L8" s="59">
        <f>'DRIs DATA 입력'!L8</f>
        <v>8.4440000000000008</v>
      </c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</row>
    <row r="13" spans="1:27" x14ac:dyDescent="0.3">
      <c r="A13" s="64" t="s">
        <v>216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</row>
    <row r="14" spans="1:27" x14ac:dyDescent="0.3">
      <c r="A14" s="61" t="s">
        <v>217</v>
      </c>
      <c r="B14" s="62"/>
      <c r="C14" s="62"/>
      <c r="D14" s="62"/>
      <c r="E14" s="62"/>
      <c r="F14" s="63"/>
      <c r="G14" s="55"/>
      <c r="H14" s="61" t="s">
        <v>218</v>
      </c>
      <c r="I14" s="62"/>
      <c r="J14" s="62"/>
      <c r="K14" s="62"/>
      <c r="L14" s="62"/>
      <c r="M14" s="63"/>
      <c r="N14" s="55"/>
      <c r="O14" s="61" t="s">
        <v>219</v>
      </c>
      <c r="P14" s="62"/>
      <c r="Q14" s="62"/>
      <c r="R14" s="62"/>
      <c r="S14" s="62"/>
      <c r="T14" s="63"/>
      <c r="U14" s="55"/>
      <c r="V14" s="61" t="s">
        <v>220</v>
      </c>
      <c r="W14" s="62"/>
      <c r="X14" s="62"/>
      <c r="Y14" s="62"/>
      <c r="Z14" s="62"/>
      <c r="AA14" s="63"/>
    </row>
    <row r="15" spans="1:27" x14ac:dyDescent="0.3">
      <c r="A15" s="59"/>
      <c r="B15" s="59" t="s">
        <v>207</v>
      </c>
      <c r="C15" s="59" t="s">
        <v>208</v>
      </c>
      <c r="D15" s="59" t="s">
        <v>209</v>
      </c>
      <c r="E15" s="59" t="s">
        <v>210</v>
      </c>
      <c r="F15" s="59" t="s">
        <v>202</v>
      </c>
      <c r="G15" s="55"/>
      <c r="H15" s="59"/>
      <c r="I15" s="59" t="s">
        <v>207</v>
      </c>
      <c r="J15" s="59" t="s">
        <v>208</v>
      </c>
      <c r="K15" s="59" t="s">
        <v>209</v>
      </c>
      <c r="L15" s="59" t="s">
        <v>210</v>
      </c>
      <c r="M15" s="59" t="s">
        <v>202</v>
      </c>
      <c r="N15" s="55"/>
      <c r="O15" s="59"/>
      <c r="P15" s="59" t="s">
        <v>207</v>
      </c>
      <c r="Q15" s="59" t="s">
        <v>208</v>
      </c>
      <c r="R15" s="59" t="s">
        <v>209</v>
      </c>
      <c r="S15" s="59" t="s">
        <v>210</v>
      </c>
      <c r="T15" s="59" t="s">
        <v>202</v>
      </c>
      <c r="U15" s="55"/>
      <c r="V15" s="59"/>
      <c r="W15" s="59" t="s">
        <v>207</v>
      </c>
      <c r="X15" s="59" t="s">
        <v>208</v>
      </c>
      <c r="Y15" s="59" t="s">
        <v>209</v>
      </c>
      <c r="Z15" s="59" t="s">
        <v>210</v>
      </c>
      <c r="AA15" s="59" t="s">
        <v>202</v>
      </c>
    </row>
    <row r="16" spans="1:27" x14ac:dyDescent="0.3">
      <c r="A16" s="59" t="s">
        <v>221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609.00909999999999</v>
      </c>
      <c r="G16" s="55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21.743545999999998</v>
      </c>
      <c r="N16" s="55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1.7996747</v>
      </c>
      <c r="U16" s="55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364.70987000000002</v>
      </c>
    </row>
    <row r="23" spans="1:62" x14ac:dyDescent="0.3">
      <c r="A23" s="64" t="s">
        <v>222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</row>
    <row r="24" spans="1:62" x14ac:dyDescent="0.3">
      <c r="A24" s="61" t="s">
        <v>223</v>
      </c>
      <c r="B24" s="62"/>
      <c r="C24" s="62"/>
      <c r="D24" s="62"/>
      <c r="E24" s="62"/>
      <c r="F24" s="63"/>
      <c r="G24" s="55"/>
      <c r="H24" s="61" t="s">
        <v>224</v>
      </c>
      <c r="I24" s="62"/>
      <c r="J24" s="62"/>
      <c r="K24" s="62"/>
      <c r="L24" s="62"/>
      <c r="M24" s="63"/>
      <c r="N24" s="55"/>
      <c r="O24" s="61" t="s">
        <v>225</v>
      </c>
      <c r="P24" s="62"/>
      <c r="Q24" s="62"/>
      <c r="R24" s="62"/>
      <c r="S24" s="62"/>
      <c r="T24" s="63"/>
      <c r="U24" s="55"/>
      <c r="V24" s="61" t="s">
        <v>226</v>
      </c>
      <c r="W24" s="62"/>
      <c r="X24" s="62"/>
      <c r="Y24" s="62"/>
      <c r="Z24" s="62"/>
      <c r="AA24" s="63"/>
      <c r="AB24" s="55"/>
      <c r="AC24" s="61" t="s">
        <v>227</v>
      </c>
      <c r="AD24" s="62"/>
      <c r="AE24" s="62"/>
      <c r="AF24" s="62"/>
      <c r="AG24" s="62"/>
      <c r="AH24" s="63"/>
      <c r="AI24" s="55"/>
      <c r="AJ24" s="61" t="s">
        <v>228</v>
      </c>
      <c r="AK24" s="62"/>
      <c r="AL24" s="62"/>
      <c r="AM24" s="62"/>
      <c r="AN24" s="62"/>
      <c r="AO24" s="63"/>
      <c r="AP24" s="55"/>
      <c r="AQ24" s="61" t="s">
        <v>229</v>
      </c>
      <c r="AR24" s="62"/>
      <c r="AS24" s="62"/>
      <c r="AT24" s="62"/>
      <c r="AU24" s="62"/>
      <c r="AV24" s="63"/>
      <c r="AW24" s="55"/>
      <c r="AX24" s="61" t="s">
        <v>230</v>
      </c>
      <c r="AY24" s="62"/>
      <c r="AZ24" s="62"/>
      <c r="BA24" s="62"/>
      <c r="BB24" s="62"/>
      <c r="BC24" s="63"/>
      <c r="BD24" s="55"/>
      <c r="BE24" s="61" t="s">
        <v>231</v>
      </c>
      <c r="BF24" s="62"/>
      <c r="BG24" s="62"/>
      <c r="BH24" s="62"/>
      <c r="BI24" s="62"/>
      <c r="BJ24" s="63"/>
    </row>
    <row r="25" spans="1:62" x14ac:dyDescent="0.3">
      <c r="A25" s="59"/>
      <c r="B25" s="59" t="s">
        <v>207</v>
      </c>
      <c r="C25" s="59" t="s">
        <v>208</v>
      </c>
      <c r="D25" s="59" t="s">
        <v>209</v>
      </c>
      <c r="E25" s="59" t="s">
        <v>210</v>
      </c>
      <c r="F25" s="59" t="s">
        <v>202</v>
      </c>
      <c r="G25" s="55"/>
      <c r="H25" s="59"/>
      <c r="I25" s="59" t="s">
        <v>207</v>
      </c>
      <c r="J25" s="59" t="s">
        <v>208</v>
      </c>
      <c r="K25" s="59" t="s">
        <v>209</v>
      </c>
      <c r="L25" s="59" t="s">
        <v>210</v>
      </c>
      <c r="M25" s="59" t="s">
        <v>202</v>
      </c>
      <c r="N25" s="55"/>
      <c r="O25" s="59"/>
      <c r="P25" s="59" t="s">
        <v>207</v>
      </c>
      <c r="Q25" s="59" t="s">
        <v>208</v>
      </c>
      <c r="R25" s="59" t="s">
        <v>209</v>
      </c>
      <c r="S25" s="59" t="s">
        <v>210</v>
      </c>
      <c r="T25" s="59" t="s">
        <v>202</v>
      </c>
      <c r="U25" s="55"/>
      <c r="V25" s="59"/>
      <c r="W25" s="59" t="s">
        <v>207</v>
      </c>
      <c r="X25" s="59" t="s">
        <v>208</v>
      </c>
      <c r="Y25" s="59" t="s">
        <v>209</v>
      </c>
      <c r="Z25" s="59" t="s">
        <v>210</v>
      </c>
      <c r="AA25" s="59" t="s">
        <v>202</v>
      </c>
      <c r="AB25" s="55"/>
      <c r="AC25" s="59"/>
      <c r="AD25" s="59" t="s">
        <v>207</v>
      </c>
      <c r="AE25" s="59" t="s">
        <v>208</v>
      </c>
      <c r="AF25" s="59" t="s">
        <v>209</v>
      </c>
      <c r="AG25" s="59" t="s">
        <v>210</v>
      </c>
      <c r="AH25" s="59" t="s">
        <v>202</v>
      </c>
      <c r="AI25" s="55"/>
      <c r="AJ25" s="59"/>
      <c r="AK25" s="59" t="s">
        <v>207</v>
      </c>
      <c r="AL25" s="59" t="s">
        <v>208</v>
      </c>
      <c r="AM25" s="59" t="s">
        <v>209</v>
      </c>
      <c r="AN25" s="59" t="s">
        <v>210</v>
      </c>
      <c r="AO25" s="59" t="s">
        <v>202</v>
      </c>
      <c r="AP25" s="55"/>
      <c r="AQ25" s="59"/>
      <c r="AR25" s="59" t="s">
        <v>207</v>
      </c>
      <c r="AS25" s="59" t="s">
        <v>208</v>
      </c>
      <c r="AT25" s="59" t="s">
        <v>209</v>
      </c>
      <c r="AU25" s="59" t="s">
        <v>210</v>
      </c>
      <c r="AV25" s="59" t="s">
        <v>202</v>
      </c>
      <c r="AW25" s="55"/>
      <c r="AX25" s="59"/>
      <c r="AY25" s="59" t="s">
        <v>207</v>
      </c>
      <c r="AZ25" s="59" t="s">
        <v>208</v>
      </c>
      <c r="BA25" s="59" t="s">
        <v>209</v>
      </c>
      <c r="BB25" s="59" t="s">
        <v>210</v>
      </c>
      <c r="BC25" s="59" t="s">
        <v>202</v>
      </c>
      <c r="BD25" s="55"/>
      <c r="BE25" s="59"/>
      <c r="BF25" s="59" t="s">
        <v>207</v>
      </c>
      <c r="BG25" s="59" t="s">
        <v>208</v>
      </c>
      <c r="BH25" s="59" t="s">
        <v>209</v>
      </c>
      <c r="BI25" s="59" t="s">
        <v>210</v>
      </c>
      <c r="BJ25" s="59" t="s">
        <v>202</v>
      </c>
    </row>
    <row r="26" spans="1:62" x14ac:dyDescent="0.3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205.75536</v>
      </c>
      <c r="G26" s="55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1.7105718999999999</v>
      </c>
      <c r="N26" s="55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1.2796255000000001</v>
      </c>
      <c r="U26" s="55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15.902436</v>
      </c>
      <c r="AB26" s="55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2.1915243000000002</v>
      </c>
      <c r="AI26" s="55"/>
      <c r="AJ26" s="59" t="s">
        <v>232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612.58410000000003</v>
      </c>
      <c r="AP26" s="55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8.4678789999999999</v>
      </c>
      <c r="AW26" s="55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2.3058736</v>
      </c>
      <c r="BD26" s="55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5.8074583999999998</v>
      </c>
    </row>
    <row r="33" spans="1:68" x14ac:dyDescent="0.3">
      <c r="A33" s="64" t="s">
        <v>233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8"/>
      <c r="BL33" s="58"/>
      <c r="BM33" s="58"/>
      <c r="BN33" s="58"/>
      <c r="BO33" s="58"/>
      <c r="BP33" s="58"/>
    </row>
    <row r="34" spans="1:68" x14ac:dyDescent="0.3">
      <c r="A34" s="61" t="s">
        <v>234</v>
      </c>
      <c r="B34" s="62"/>
      <c r="C34" s="62"/>
      <c r="D34" s="62"/>
      <c r="E34" s="62"/>
      <c r="F34" s="63"/>
      <c r="G34" s="55"/>
      <c r="H34" s="61" t="s">
        <v>235</v>
      </c>
      <c r="I34" s="62"/>
      <c r="J34" s="62"/>
      <c r="K34" s="62"/>
      <c r="L34" s="62"/>
      <c r="M34" s="63"/>
      <c r="N34" s="55"/>
      <c r="O34" s="61" t="s">
        <v>236</v>
      </c>
      <c r="P34" s="62"/>
      <c r="Q34" s="62"/>
      <c r="R34" s="62"/>
      <c r="S34" s="62"/>
      <c r="T34" s="63"/>
      <c r="U34" s="55"/>
      <c r="V34" s="61" t="s">
        <v>237</v>
      </c>
      <c r="W34" s="62"/>
      <c r="X34" s="62"/>
      <c r="Y34" s="62"/>
      <c r="Z34" s="62"/>
      <c r="AA34" s="63"/>
      <c r="AB34" s="55"/>
      <c r="AC34" s="61" t="s">
        <v>238</v>
      </c>
      <c r="AD34" s="62"/>
      <c r="AE34" s="62"/>
      <c r="AF34" s="62"/>
      <c r="AG34" s="62"/>
      <c r="AH34" s="63"/>
      <c r="AI34" s="55"/>
      <c r="AJ34" s="61" t="s">
        <v>239</v>
      </c>
      <c r="AK34" s="62"/>
      <c r="AL34" s="62"/>
      <c r="AM34" s="62"/>
      <c r="AN34" s="62"/>
      <c r="AO34" s="63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</row>
    <row r="35" spans="1:68" x14ac:dyDescent="0.3">
      <c r="A35" s="59"/>
      <c r="B35" s="59" t="s">
        <v>207</v>
      </c>
      <c r="C35" s="59" t="s">
        <v>208</v>
      </c>
      <c r="D35" s="59" t="s">
        <v>209</v>
      </c>
      <c r="E35" s="59" t="s">
        <v>210</v>
      </c>
      <c r="F35" s="59" t="s">
        <v>202</v>
      </c>
      <c r="G35" s="55"/>
      <c r="H35" s="59"/>
      <c r="I35" s="59" t="s">
        <v>207</v>
      </c>
      <c r="J35" s="59" t="s">
        <v>208</v>
      </c>
      <c r="K35" s="59" t="s">
        <v>209</v>
      </c>
      <c r="L35" s="59" t="s">
        <v>210</v>
      </c>
      <c r="M35" s="59" t="s">
        <v>202</v>
      </c>
      <c r="N35" s="55"/>
      <c r="O35" s="59"/>
      <c r="P35" s="59" t="s">
        <v>207</v>
      </c>
      <c r="Q35" s="59" t="s">
        <v>208</v>
      </c>
      <c r="R35" s="59" t="s">
        <v>209</v>
      </c>
      <c r="S35" s="59" t="s">
        <v>210</v>
      </c>
      <c r="T35" s="59" t="s">
        <v>202</v>
      </c>
      <c r="U35" s="55"/>
      <c r="V35" s="59"/>
      <c r="W35" s="59" t="s">
        <v>207</v>
      </c>
      <c r="X35" s="59" t="s">
        <v>208</v>
      </c>
      <c r="Y35" s="59" t="s">
        <v>209</v>
      </c>
      <c r="Z35" s="59" t="s">
        <v>210</v>
      </c>
      <c r="AA35" s="59" t="s">
        <v>202</v>
      </c>
      <c r="AB35" s="55"/>
      <c r="AC35" s="59"/>
      <c r="AD35" s="59" t="s">
        <v>207</v>
      </c>
      <c r="AE35" s="59" t="s">
        <v>208</v>
      </c>
      <c r="AF35" s="59" t="s">
        <v>209</v>
      </c>
      <c r="AG35" s="59" t="s">
        <v>210</v>
      </c>
      <c r="AH35" s="59" t="s">
        <v>202</v>
      </c>
      <c r="AI35" s="55"/>
      <c r="AJ35" s="59"/>
      <c r="AK35" s="59" t="s">
        <v>207</v>
      </c>
      <c r="AL35" s="59" t="s">
        <v>208</v>
      </c>
      <c r="AM35" s="59" t="s">
        <v>209</v>
      </c>
      <c r="AN35" s="59" t="s">
        <v>210</v>
      </c>
      <c r="AO35" s="59" t="s">
        <v>202</v>
      </c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</row>
    <row r="36" spans="1:68" x14ac:dyDescent="0.3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543.95730000000003</v>
      </c>
      <c r="G36" s="55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1144.6510000000001</v>
      </c>
      <c r="N36" s="55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5631.6379999999999</v>
      </c>
      <c r="U36" s="55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3430.6640000000002</v>
      </c>
      <c r="AB36" s="55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71.648709999999994</v>
      </c>
      <c r="AI36" s="55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169.08574999999999</v>
      </c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</row>
    <row r="43" spans="1:68" x14ac:dyDescent="0.3">
      <c r="A43" s="64" t="s">
        <v>240</v>
      </c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55"/>
    </row>
    <row r="44" spans="1:68" x14ac:dyDescent="0.3">
      <c r="A44" s="61" t="s">
        <v>241</v>
      </c>
      <c r="B44" s="62"/>
      <c r="C44" s="62"/>
      <c r="D44" s="62"/>
      <c r="E44" s="62"/>
      <c r="F44" s="63"/>
      <c r="G44" s="55"/>
      <c r="H44" s="61" t="s">
        <v>242</v>
      </c>
      <c r="I44" s="62"/>
      <c r="J44" s="62"/>
      <c r="K44" s="62"/>
      <c r="L44" s="62"/>
      <c r="M44" s="63"/>
      <c r="N44" s="55"/>
      <c r="O44" s="61" t="s">
        <v>243</v>
      </c>
      <c r="P44" s="62"/>
      <c r="Q44" s="62"/>
      <c r="R44" s="62"/>
      <c r="S44" s="62"/>
      <c r="T44" s="63"/>
      <c r="U44" s="55"/>
      <c r="V44" s="61" t="s">
        <v>244</v>
      </c>
      <c r="W44" s="62"/>
      <c r="X44" s="62"/>
      <c r="Y44" s="62"/>
      <c r="Z44" s="62"/>
      <c r="AA44" s="63"/>
      <c r="AB44" s="55"/>
      <c r="AC44" s="61" t="s">
        <v>245</v>
      </c>
      <c r="AD44" s="62"/>
      <c r="AE44" s="62"/>
      <c r="AF44" s="62"/>
      <c r="AG44" s="62"/>
      <c r="AH44" s="63"/>
      <c r="AI44" s="55"/>
      <c r="AJ44" s="61" t="s">
        <v>246</v>
      </c>
      <c r="AK44" s="62"/>
      <c r="AL44" s="62"/>
      <c r="AM44" s="62"/>
      <c r="AN44" s="62"/>
      <c r="AO44" s="63"/>
      <c r="AP44" s="55"/>
      <c r="AQ44" s="61" t="s">
        <v>247</v>
      </c>
      <c r="AR44" s="62"/>
      <c r="AS44" s="62"/>
      <c r="AT44" s="62"/>
      <c r="AU44" s="62"/>
      <c r="AV44" s="63"/>
      <c r="AW44" s="55"/>
      <c r="AX44" s="61" t="s">
        <v>248</v>
      </c>
      <c r="AY44" s="62"/>
      <c r="AZ44" s="62"/>
      <c r="BA44" s="62"/>
      <c r="BB44" s="62"/>
      <c r="BC44" s="63"/>
      <c r="BD44" s="55"/>
      <c r="BE44" s="61" t="s">
        <v>249</v>
      </c>
      <c r="BF44" s="62"/>
      <c r="BG44" s="62"/>
      <c r="BH44" s="62"/>
      <c r="BI44" s="62"/>
      <c r="BJ44" s="63"/>
      <c r="BK44" s="55"/>
    </row>
    <row r="45" spans="1:68" x14ac:dyDescent="0.3">
      <c r="A45" s="59"/>
      <c r="B45" s="59" t="s">
        <v>207</v>
      </c>
      <c r="C45" s="59" t="s">
        <v>208</v>
      </c>
      <c r="D45" s="59" t="s">
        <v>209</v>
      </c>
      <c r="E45" s="59" t="s">
        <v>210</v>
      </c>
      <c r="F45" s="59" t="s">
        <v>202</v>
      </c>
      <c r="G45" s="55"/>
      <c r="H45" s="59"/>
      <c r="I45" s="59" t="s">
        <v>207</v>
      </c>
      <c r="J45" s="59" t="s">
        <v>208</v>
      </c>
      <c r="K45" s="59" t="s">
        <v>209</v>
      </c>
      <c r="L45" s="59" t="s">
        <v>210</v>
      </c>
      <c r="M45" s="59" t="s">
        <v>202</v>
      </c>
      <c r="N45" s="55"/>
      <c r="O45" s="59"/>
      <c r="P45" s="59" t="s">
        <v>207</v>
      </c>
      <c r="Q45" s="59" t="s">
        <v>208</v>
      </c>
      <c r="R45" s="59" t="s">
        <v>209</v>
      </c>
      <c r="S45" s="59" t="s">
        <v>210</v>
      </c>
      <c r="T45" s="59" t="s">
        <v>202</v>
      </c>
      <c r="U45" s="55"/>
      <c r="V45" s="59"/>
      <c r="W45" s="59" t="s">
        <v>207</v>
      </c>
      <c r="X45" s="59" t="s">
        <v>208</v>
      </c>
      <c r="Y45" s="59" t="s">
        <v>209</v>
      </c>
      <c r="Z45" s="59" t="s">
        <v>210</v>
      </c>
      <c r="AA45" s="59" t="s">
        <v>202</v>
      </c>
      <c r="AB45" s="55"/>
      <c r="AC45" s="59"/>
      <c r="AD45" s="59" t="s">
        <v>207</v>
      </c>
      <c r="AE45" s="59" t="s">
        <v>208</v>
      </c>
      <c r="AF45" s="59" t="s">
        <v>209</v>
      </c>
      <c r="AG45" s="59" t="s">
        <v>210</v>
      </c>
      <c r="AH45" s="59" t="s">
        <v>202</v>
      </c>
      <c r="AI45" s="55"/>
      <c r="AJ45" s="59"/>
      <c r="AK45" s="59" t="s">
        <v>207</v>
      </c>
      <c r="AL45" s="59" t="s">
        <v>208</v>
      </c>
      <c r="AM45" s="59" t="s">
        <v>209</v>
      </c>
      <c r="AN45" s="59" t="s">
        <v>210</v>
      </c>
      <c r="AO45" s="59" t="s">
        <v>202</v>
      </c>
      <c r="AP45" s="55"/>
      <c r="AQ45" s="59"/>
      <c r="AR45" s="59" t="s">
        <v>207</v>
      </c>
      <c r="AS45" s="59" t="s">
        <v>208</v>
      </c>
      <c r="AT45" s="59" t="s">
        <v>209</v>
      </c>
      <c r="AU45" s="59" t="s">
        <v>210</v>
      </c>
      <c r="AV45" s="59" t="s">
        <v>202</v>
      </c>
      <c r="AW45" s="55"/>
      <c r="AX45" s="59"/>
      <c r="AY45" s="59" t="s">
        <v>207</v>
      </c>
      <c r="AZ45" s="59" t="s">
        <v>208</v>
      </c>
      <c r="BA45" s="59" t="s">
        <v>209</v>
      </c>
      <c r="BB45" s="59" t="s">
        <v>210</v>
      </c>
      <c r="BC45" s="59" t="s">
        <v>202</v>
      </c>
      <c r="BD45" s="55"/>
      <c r="BE45" s="59"/>
      <c r="BF45" s="59" t="s">
        <v>207</v>
      </c>
      <c r="BG45" s="59" t="s">
        <v>208</v>
      </c>
      <c r="BH45" s="59" t="s">
        <v>209</v>
      </c>
      <c r="BI45" s="59" t="s">
        <v>210</v>
      </c>
      <c r="BJ45" s="59" t="s">
        <v>202</v>
      </c>
      <c r="BK45" s="55"/>
    </row>
    <row r="46" spans="1:68" x14ac:dyDescent="0.3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18.285778000000001</v>
      </c>
      <c r="G46" s="55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11.147650000000001</v>
      </c>
      <c r="N46" s="55"/>
      <c r="O46" s="59" t="s">
        <v>250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1219.7556999999999</v>
      </c>
      <c r="U46" s="55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9.6426819999999996E-2</v>
      </c>
      <c r="AB46" s="55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3.8043041</v>
      </c>
      <c r="AI46" s="55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159.23056</v>
      </c>
      <c r="AP46" s="55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66.129294999999999</v>
      </c>
      <c r="AW46" s="55"/>
      <c r="AX46" s="59" t="s">
        <v>251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55"/>
      <c r="BE46" s="59" t="s">
        <v>252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55"/>
    </row>
  </sheetData>
  <mergeCells count="38"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J4:L4"/>
    <mergeCell ref="A14:F14"/>
    <mergeCell ref="H14:M14"/>
    <mergeCell ref="O14:T14"/>
    <mergeCell ref="V14:AA14"/>
    <mergeCell ref="A13:A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sqref="A1:XFD1048576"/>
    </sheetView>
  </sheetViews>
  <sheetFormatPr defaultRowHeight="16.5" x14ac:dyDescent="0.3"/>
  <cols>
    <col min="1" max="2" width="9" style="56" customWidth="1"/>
    <col min="3" max="13" width="9" style="56"/>
    <col min="14" max="19" width="9" style="56" customWidth="1"/>
    <col min="20" max="20" width="9" style="56"/>
    <col min="21" max="21" width="9" style="56" customWidth="1"/>
    <col min="22" max="16384" width="9" style="56"/>
  </cols>
  <sheetData>
    <row r="1" spans="1:27" ht="13.5" customHeight="1" x14ac:dyDescent="0.3">
      <c r="A1" s="56" t="s">
        <v>307</v>
      </c>
      <c r="B1" s="55" t="s">
        <v>333</v>
      </c>
      <c r="G1" s="56" t="s">
        <v>308</v>
      </c>
      <c r="H1" s="55" t="s">
        <v>334</v>
      </c>
    </row>
    <row r="3" spans="1:27" x14ac:dyDescent="0.3">
      <c r="A3" s="65" t="s">
        <v>309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spans="1:27" x14ac:dyDescent="0.3">
      <c r="A4" s="66" t="s">
        <v>310</v>
      </c>
      <c r="B4" s="66"/>
      <c r="C4" s="66"/>
      <c r="E4" s="61" t="s">
        <v>282</v>
      </c>
      <c r="F4" s="62"/>
      <c r="G4" s="62"/>
      <c r="H4" s="63"/>
      <c r="J4" s="61" t="s">
        <v>286</v>
      </c>
      <c r="K4" s="62"/>
      <c r="L4" s="63"/>
      <c r="N4" s="66" t="s">
        <v>45</v>
      </c>
      <c r="O4" s="66"/>
      <c r="P4" s="66"/>
      <c r="Q4" s="66"/>
      <c r="R4" s="66"/>
      <c r="S4" s="66"/>
      <c r="U4" s="66" t="s">
        <v>311</v>
      </c>
      <c r="V4" s="66"/>
      <c r="W4" s="66"/>
      <c r="X4" s="66"/>
      <c r="Y4" s="66"/>
      <c r="Z4" s="66"/>
    </row>
    <row r="5" spans="1:27" x14ac:dyDescent="0.3">
      <c r="A5" s="60"/>
      <c r="B5" s="60" t="s">
        <v>312</v>
      </c>
      <c r="C5" s="60" t="s">
        <v>276</v>
      </c>
      <c r="E5" s="60"/>
      <c r="F5" s="60" t="s">
        <v>49</v>
      </c>
      <c r="G5" s="60" t="s">
        <v>313</v>
      </c>
      <c r="H5" s="60" t="s">
        <v>45</v>
      </c>
      <c r="J5" s="60"/>
      <c r="K5" s="60" t="s">
        <v>304</v>
      </c>
      <c r="L5" s="60" t="s">
        <v>305</v>
      </c>
      <c r="N5" s="60"/>
      <c r="O5" s="60" t="s">
        <v>277</v>
      </c>
      <c r="P5" s="60" t="s">
        <v>287</v>
      </c>
      <c r="Q5" s="60" t="s">
        <v>278</v>
      </c>
      <c r="R5" s="60" t="s">
        <v>279</v>
      </c>
      <c r="S5" s="60" t="s">
        <v>276</v>
      </c>
      <c r="U5" s="60"/>
      <c r="V5" s="60" t="s">
        <v>277</v>
      </c>
      <c r="W5" s="60" t="s">
        <v>287</v>
      </c>
      <c r="X5" s="60" t="s">
        <v>278</v>
      </c>
      <c r="Y5" s="60" t="s">
        <v>279</v>
      </c>
      <c r="Z5" s="60" t="s">
        <v>276</v>
      </c>
    </row>
    <row r="6" spans="1:27" x14ac:dyDescent="0.3">
      <c r="A6" s="60" t="s">
        <v>310</v>
      </c>
      <c r="B6" s="60">
        <v>2000</v>
      </c>
      <c r="C6" s="60">
        <v>2109.6203999999998</v>
      </c>
      <c r="E6" s="60" t="s">
        <v>314</v>
      </c>
      <c r="F6" s="60">
        <v>55</v>
      </c>
      <c r="G6" s="60">
        <v>15</v>
      </c>
      <c r="H6" s="60">
        <v>7</v>
      </c>
      <c r="J6" s="60" t="s">
        <v>314</v>
      </c>
      <c r="K6" s="60">
        <v>0.1</v>
      </c>
      <c r="L6" s="60">
        <v>4</v>
      </c>
      <c r="N6" s="60" t="s">
        <v>315</v>
      </c>
      <c r="O6" s="60">
        <v>45</v>
      </c>
      <c r="P6" s="60">
        <v>55</v>
      </c>
      <c r="Q6" s="60">
        <v>0</v>
      </c>
      <c r="R6" s="60">
        <v>0</v>
      </c>
      <c r="S6" s="60">
        <v>65.736509999999996</v>
      </c>
      <c r="U6" s="60" t="s">
        <v>316</v>
      </c>
      <c r="V6" s="60">
        <v>0</v>
      </c>
      <c r="W6" s="60">
        <v>0</v>
      </c>
      <c r="X6" s="60">
        <v>25</v>
      </c>
      <c r="Y6" s="60">
        <v>0</v>
      </c>
      <c r="Z6" s="60">
        <v>33.727930000000001</v>
      </c>
    </row>
    <row r="7" spans="1:27" x14ac:dyDescent="0.3">
      <c r="E7" s="60" t="s">
        <v>301</v>
      </c>
      <c r="F7" s="60">
        <v>65</v>
      </c>
      <c r="G7" s="60">
        <v>30</v>
      </c>
      <c r="H7" s="60">
        <v>20</v>
      </c>
      <c r="J7" s="60" t="s">
        <v>301</v>
      </c>
      <c r="K7" s="60">
        <v>1</v>
      </c>
      <c r="L7" s="60">
        <v>10</v>
      </c>
    </row>
    <row r="8" spans="1:27" x14ac:dyDescent="0.3">
      <c r="E8" s="60" t="s">
        <v>317</v>
      </c>
      <c r="F8" s="60">
        <v>69.834999999999994</v>
      </c>
      <c r="G8" s="60">
        <v>14.105</v>
      </c>
      <c r="H8" s="60">
        <v>16.059999999999999</v>
      </c>
      <c r="J8" s="60" t="s">
        <v>317</v>
      </c>
      <c r="K8" s="60">
        <v>4.9089999999999998</v>
      </c>
      <c r="L8" s="60">
        <v>8.4440000000000008</v>
      </c>
    </row>
    <row r="13" spans="1:27" x14ac:dyDescent="0.3">
      <c r="A13" s="64" t="s">
        <v>302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</row>
    <row r="14" spans="1:27" x14ac:dyDescent="0.3">
      <c r="A14" s="66" t="s">
        <v>280</v>
      </c>
      <c r="B14" s="66"/>
      <c r="C14" s="66"/>
      <c r="D14" s="66"/>
      <c r="E14" s="66"/>
      <c r="F14" s="66"/>
      <c r="H14" s="66" t="s">
        <v>288</v>
      </c>
      <c r="I14" s="66"/>
      <c r="J14" s="66"/>
      <c r="K14" s="66"/>
      <c r="L14" s="66"/>
      <c r="M14" s="66"/>
      <c r="O14" s="66" t="s">
        <v>283</v>
      </c>
      <c r="P14" s="66"/>
      <c r="Q14" s="66"/>
      <c r="R14" s="66"/>
      <c r="S14" s="66"/>
      <c r="T14" s="66"/>
      <c r="V14" s="66" t="s">
        <v>318</v>
      </c>
      <c r="W14" s="66"/>
      <c r="X14" s="66"/>
      <c r="Y14" s="66"/>
      <c r="Z14" s="66"/>
      <c r="AA14" s="66"/>
    </row>
    <row r="15" spans="1:27" x14ac:dyDescent="0.3">
      <c r="A15" s="60"/>
      <c r="B15" s="60" t="s">
        <v>277</v>
      </c>
      <c r="C15" s="60" t="s">
        <v>287</v>
      </c>
      <c r="D15" s="60" t="s">
        <v>278</v>
      </c>
      <c r="E15" s="60" t="s">
        <v>279</v>
      </c>
      <c r="F15" s="60" t="s">
        <v>276</v>
      </c>
      <c r="H15" s="60"/>
      <c r="I15" s="60" t="s">
        <v>277</v>
      </c>
      <c r="J15" s="60" t="s">
        <v>287</v>
      </c>
      <c r="K15" s="60" t="s">
        <v>278</v>
      </c>
      <c r="L15" s="60" t="s">
        <v>279</v>
      </c>
      <c r="M15" s="60" t="s">
        <v>276</v>
      </c>
      <c r="O15" s="60"/>
      <c r="P15" s="60" t="s">
        <v>277</v>
      </c>
      <c r="Q15" s="60" t="s">
        <v>287</v>
      </c>
      <c r="R15" s="60" t="s">
        <v>278</v>
      </c>
      <c r="S15" s="60" t="s">
        <v>279</v>
      </c>
      <c r="T15" s="60" t="s">
        <v>276</v>
      </c>
      <c r="V15" s="60"/>
      <c r="W15" s="60" t="s">
        <v>277</v>
      </c>
      <c r="X15" s="60" t="s">
        <v>287</v>
      </c>
      <c r="Y15" s="60" t="s">
        <v>278</v>
      </c>
      <c r="Z15" s="60" t="s">
        <v>279</v>
      </c>
      <c r="AA15" s="60" t="s">
        <v>276</v>
      </c>
    </row>
    <row r="16" spans="1:27" x14ac:dyDescent="0.3">
      <c r="A16" s="60" t="s">
        <v>319</v>
      </c>
      <c r="B16" s="60">
        <v>500</v>
      </c>
      <c r="C16" s="60">
        <v>700</v>
      </c>
      <c r="D16" s="60">
        <v>0</v>
      </c>
      <c r="E16" s="60">
        <v>3000</v>
      </c>
      <c r="F16" s="60">
        <v>609.00909999999999</v>
      </c>
      <c r="H16" s="60" t="s">
        <v>3</v>
      </c>
      <c r="I16" s="60">
        <v>0</v>
      </c>
      <c r="J16" s="60">
        <v>0</v>
      </c>
      <c r="K16" s="60">
        <v>12</v>
      </c>
      <c r="L16" s="60">
        <v>540</v>
      </c>
      <c r="M16" s="60">
        <v>21.743545999999998</v>
      </c>
      <c r="O16" s="60" t="s">
        <v>4</v>
      </c>
      <c r="P16" s="60">
        <v>0</v>
      </c>
      <c r="Q16" s="60">
        <v>0</v>
      </c>
      <c r="R16" s="60">
        <v>15</v>
      </c>
      <c r="S16" s="60">
        <v>100</v>
      </c>
      <c r="T16" s="60">
        <v>1.7996747</v>
      </c>
      <c r="V16" s="60" t="s">
        <v>5</v>
      </c>
      <c r="W16" s="60">
        <v>0</v>
      </c>
      <c r="X16" s="60">
        <v>0</v>
      </c>
      <c r="Y16" s="60">
        <v>75</v>
      </c>
      <c r="Z16" s="60">
        <v>0</v>
      </c>
      <c r="AA16" s="60">
        <v>364.70987000000002</v>
      </c>
    </row>
    <row r="23" spans="1:62" x14ac:dyDescent="0.3">
      <c r="A23" s="64" t="s">
        <v>320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</row>
    <row r="24" spans="1:62" x14ac:dyDescent="0.3">
      <c r="A24" s="66" t="s">
        <v>284</v>
      </c>
      <c r="B24" s="66"/>
      <c r="C24" s="66"/>
      <c r="D24" s="66"/>
      <c r="E24" s="66"/>
      <c r="F24" s="66"/>
      <c r="H24" s="66" t="s">
        <v>289</v>
      </c>
      <c r="I24" s="66"/>
      <c r="J24" s="66"/>
      <c r="K24" s="66"/>
      <c r="L24" s="66"/>
      <c r="M24" s="66"/>
      <c r="O24" s="66" t="s">
        <v>290</v>
      </c>
      <c r="P24" s="66"/>
      <c r="Q24" s="66"/>
      <c r="R24" s="66"/>
      <c r="S24" s="66"/>
      <c r="T24" s="66"/>
      <c r="V24" s="66" t="s">
        <v>321</v>
      </c>
      <c r="W24" s="66"/>
      <c r="X24" s="66"/>
      <c r="Y24" s="66"/>
      <c r="Z24" s="66"/>
      <c r="AA24" s="66"/>
      <c r="AC24" s="66" t="s">
        <v>291</v>
      </c>
      <c r="AD24" s="66"/>
      <c r="AE24" s="66"/>
      <c r="AF24" s="66"/>
      <c r="AG24" s="66"/>
      <c r="AH24" s="66"/>
      <c r="AJ24" s="66" t="s">
        <v>292</v>
      </c>
      <c r="AK24" s="66"/>
      <c r="AL24" s="66"/>
      <c r="AM24" s="66"/>
      <c r="AN24" s="66"/>
      <c r="AO24" s="66"/>
      <c r="AQ24" s="66" t="s">
        <v>306</v>
      </c>
      <c r="AR24" s="66"/>
      <c r="AS24" s="66"/>
      <c r="AT24" s="66"/>
      <c r="AU24" s="66"/>
      <c r="AV24" s="66"/>
      <c r="AX24" s="66" t="s">
        <v>293</v>
      </c>
      <c r="AY24" s="66"/>
      <c r="AZ24" s="66"/>
      <c r="BA24" s="66"/>
      <c r="BB24" s="66"/>
      <c r="BC24" s="66"/>
      <c r="BE24" s="66" t="s">
        <v>322</v>
      </c>
      <c r="BF24" s="66"/>
      <c r="BG24" s="66"/>
      <c r="BH24" s="66"/>
      <c r="BI24" s="66"/>
      <c r="BJ24" s="66"/>
    </row>
    <row r="25" spans="1:62" x14ac:dyDescent="0.3">
      <c r="A25" s="60"/>
      <c r="B25" s="60" t="s">
        <v>277</v>
      </c>
      <c r="C25" s="60" t="s">
        <v>287</v>
      </c>
      <c r="D25" s="60" t="s">
        <v>278</v>
      </c>
      <c r="E25" s="60" t="s">
        <v>279</v>
      </c>
      <c r="F25" s="60" t="s">
        <v>276</v>
      </c>
      <c r="H25" s="60"/>
      <c r="I25" s="60" t="s">
        <v>277</v>
      </c>
      <c r="J25" s="60" t="s">
        <v>287</v>
      </c>
      <c r="K25" s="60" t="s">
        <v>278</v>
      </c>
      <c r="L25" s="60" t="s">
        <v>279</v>
      </c>
      <c r="M25" s="60" t="s">
        <v>276</v>
      </c>
      <c r="O25" s="60"/>
      <c r="P25" s="60" t="s">
        <v>277</v>
      </c>
      <c r="Q25" s="60" t="s">
        <v>287</v>
      </c>
      <c r="R25" s="60" t="s">
        <v>278</v>
      </c>
      <c r="S25" s="60" t="s">
        <v>279</v>
      </c>
      <c r="T25" s="60" t="s">
        <v>276</v>
      </c>
      <c r="V25" s="60"/>
      <c r="W25" s="60" t="s">
        <v>277</v>
      </c>
      <c r="X25" s="60" t="s">
        <v>287</v>
      </c>
      <c r="Y25" s="60" t="s">
        <v>278</v>
      </c>
      <c r="Z25" s="60" t="s">
        <v>279</v>
      </c>
      <c r="AA25" s="60" t="s">
        <v>276</v>
      </c>
      <c r="AC25" s="60"/>
      <c r="AD25" s="60" t="s">
        <v>277</v>
      </c>
      <c r="AE25" s="60" t="s">
        <v>287</v>
      </c>
      <c r="AF25" s="60" t="s">
        <v>278</v>
      </c>
      <c r="AG25" s="60" t="s">
        <v>279</v>
      </c>
      <c r="AH25" s="60" t="s">
        <v>276</v>
      </c>
      <c r="AJ25" s="60"/>
      <c r="AK25" s="60" t="s">
        <v>277</v>
      </c>
      <c r="AL25" s="60" t="s">
        <v>287</v>
      </c>
      <c r="AM25" s="60" t="s">
        <v>278</v>
      </c>
      <c r="AN25" s="60" t="s">
        <v>279</v>
      </c>
      <c r="AO25" s="60" t="s">
        <v>276</v>
      </c>
      <c r="AQ25" s="60"/>
      <c r="AR25" s="60" t="s">
        <v>277</v>
      </c>
      <c r="AS25" s="60" t="s">
        <v>287</v>
      </c>
      <c r="AT25" s="60" t="s">
        <v>278</v>
      </c>
      <c r="AU25" s="60" t="s">
        <v>279</v>
      </c>
      <c r="AV25" s="60" t="s">
        <v>276</v>
      </c>
      <c r="AX25" s="60"/>
      <c r="AY25" s="60" t="s">
        <v>277</v>
      </c>
      <c r="AZ25" s="60" t="s">
        <v>287</v>
      </c>
      <c r="BA25" s="60" t="s">
        <v>278</v>
      </c>
      <c r="BB25" s="60" t="s">
        <v>279</v>
      </c>
      <c r="BC25" s="60" t="s">
        <v>276</v>
      </c>
      <c r="BE25" s="60"/>
      <c r="BF25" s="60" t="s">
        <v>277</v>
      </c>
      <c r="BG25" s="60" t="s">
        <v>287</v>
      </c>
      <c r="BH25" s="60" t="s">
        <v>278</v>
      </c>
      <c r="BI25" s="60" t="s">
        <v>279</v>
      </c>
      <c r="BJ25" s="60" t="s">
        <v>276</v>
      </c>
    </row>
    <row r="26" spans="1:62" x14ac:dyDescent="0.3">
      <c r="A26" s="60" t="s">
        <v>8</v>
      </c>
      <c r="B26" s="60">
        <v>75</v>
      </c>
      <c r="C26" s="60">
        <v>100</v>
      </c>
      <c r="D26" s="60">
        <v>0</v>
      </c>
      <c r="E26" s="60">
        <v>2000</v>
      </c>
      <c r="F26" s="60">
        <v>205.75536</v>
      </c>
      <c r="H26" s="60" t="s">
        <v>9</v>
      </c>
      <c r="I26" s="60">
        <v>1</v>
      </c>
      <c r="J26" s="60">
        <v>1.2</v>
      </c>
      <c r="K26" s="60">
        <v>0</v>
      </c>
      <c r="L26" s="60">
        <v>0</v>
      </c>
      <c r="M26" s="60">
        <v>1.7105718999999999</v>
      </c>
      <c r="O26" s="60" t="s">
        <v>10</v>
      </c>
      <c r="P26" s="60">
        <v>1.3</v>
      </c>
      <c r="Q26" s="60">
        <v>1.5</v>
      </c>
      <c r="R26" s="60">
        <v>0</v>
      </c>
      <c r="S26" s="60">
        <v>0</v>
      </c>
      <c r="T26" s="60">
        <v>1.2796255000000001</v>
      </c>
      <c r="V26" s="60" t="s">
        <v>11</v>
      </c>
      <c r="W26" s="60">
        <v>12</v>
      </c>
      <c r="X26" s="60">
        <v>16</v>
      </c>
      <c r="Y26" s="60">
        <v>0</v>
      </c>
      <c r="Z26" s="60">
        <v>35</v>
      </c>
      <c r="AA26" s="60">
        <v>15.902436</v>
      </c>
      <c r="AC26" s="60" t="s">
        <v>12</v>
      </c>
      <c r="AD26" s="60">
        <v>1.3</v>
      </c>
      <c r="AE26" s="60">
        <v>1.5</v>
      </c>
      <c r="AF26" s="60">
        <v>0</v>
      </c>
      <c r="AG26" s="60">
        <v>100</v>
      </c>
      <c r="AH26" s="60">
        <v>2.1915243000000002</v>
      </c>
      <c r="AJ26" s="60" t="s">
        <v>294</v>
      </c>
      <c r="AK26" s="60">
        <v>320</v>
      </c>
      <c r="AL26" s="60">
        <v>400</v>
      </c>
      <c r="AM26" s="60">
        <v>0</v>
      </c>
      <c r="AN26" s="60">
        <v>1000</v>
      </c>
      <c r="AO26" s="60">
        <v>612.58410000000003</v>
      </c>
      <c r="AQ26" s="60" t="s">
        <v>13</v>
      </c>
      <c r="AR26" s="60">
        <v>2</v>
      </c>
      <c r="AS26" s="60">
        <v>2.4</v>
      </c>
      <c r="AT26" s="60">
        <v>0</v>
      </c>
      <c r="AU26" s="60">
        <v>0</v>
      </c>
      <c r="AV26" s="60">
        <v>8.4678789999999999</v>
      </c>
      <c r="AX26" s="60" t="s">
        <v>14</v>
      </c>
      <c r="AY26" s="60">
        <v>0</v>
      </c>
      <c r="AZ26" s="60">
        <v>0</v>
      </c>
      <c r="BA26" s="60">
        <v>5</v>
      </c>
      <c r="BB26" s="60">
        <v>0</v>
      </c>
      <c r="BC26" s="60">
        <v>2.3058736</v>
      </c>
      <c r="BE26" s="60" t="s">
        <v>15</v>
      </c>
      <c r="BF26" s="60">
        <v>0</v>
      </c>
      <c r="BG26" s="60">
        <v>0</v>
      </c>
      <c r="BH26" s="60">
        <v>30</v>
      </c>
      <c r="BI26" s="60">
        <v>0</v>
      </c>
      <c r="BJ26" s="60">
        <v>5.8074583999999998</v>
      </c>
    </row>
    <row r="33" spans="1:68" x14ac:dyDescent="0.3">
      <c r="A33" s="64" t="s">
        <v>323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8"/>
      <c r="BL33" s="58"/>
      <c r="BM33" s="58"/>
      <c r="BN33" s="58"/>
      <c r="BO33" s="58"/>
      <c r="BP33" s="58"/>
    </row>
    <row r="34" spans="1:68" x14ac:dyDescent="0.3">
      <c r="A34" s="66" t="s">
        <v>176</v>
      </c>
      <c r="B34" s="66"/>
      <c r="C34" s="66"/>
      <c r="D34" s="66"/>
      <c r="E34" s="66"/>
      <c r="F34" s="66"/>
      <c r="H34" s="66" t="s">
        <v>324</v>
      </c>
      <c r="I34" s="66"/>
      <c r="J34" s="66"/>
      <c r="K34" s="66"/>
      <c r="L34" s="66"/>
      <c r="M34" s="66"/>
      <c r="O34" s="66" t="s">
        <v>177</v>
      </c>
      <c r="P34" s="66"/>
      <c r="Q34" s="66"/>
      <c r="R34" s="66"/>
      <c r="S34" s="66"/>
      <c r="T34" s="66"/>
      <c r="V34" s="66" t="s">
        <v>325</v>
      </c>
      <c r="W34" s="66"/>
      <c r="X34" s="66"/>
      <c r="Y34" s="66"/>
      <c r="Z34" s="66"/>
      <c r="AA34" s="66"/>
      <c r="AC34" s="66" t="s">
        <v>295</v>
      </c>
      <c r="AD34" s="66"/>
      <c r="AE34" s="66"/>
      <c r="AF34" s="66"/>
      <c r="AG34" s="66"/>
      <c r="AH34" s="66"/>
      <c r="AJ34" s="66" t="s">
        <v>281</v>
      </c>
      <c r="AK34" s="66"/>
      <c r="AL34" s="66"/>
      <c r="AM34" s="66"/>
      <c r="AN34" s="66"/>
      <c r="AO34" s="66"/>
    </row>
    <row r="35" spans="1:68" x14ac:dyDescent="0.3">
      <c r="A35" s="60"/>
      <c r="B35" s="60" t="s">
        <v>277</v>
      </c>
      <c r="C35" s="60" t="s">
        <v>287</v>
      </c>
      <c r="D35" s="60" t="s">
        <v>278</v>
      </c>
      <c r="E35" s="60" t="s">
        <v>279</v>
      </c>
      <c r="F35" s="60" t="s">
        <v>276</v>
      </c>
      <c r="H35" s="60"/>
      <c r="I35" s="60" t="s">
        <v>277</v>
      </c>
      <c r="J35" s="60" t="s">
        <v>287</v>
      </c>
      <c r="K35" s="60" t="s">
        <v>278</v>
      </c>
      <c r="L35" s="60" t="s">
        <v>279</v>
      </c>
      <c r="M35" s="60" t="s">
        <v>276</v>
      </c>
      <c r="O35" s="60"/>
      <c r="P35" s="60" t="s">
        <v>277</v>
      </c>
      <c r="Q35" s="60" t="s">
        <v>287</v>
      </c>
      <c r="R35" s="60" t="s">
        <v>278</v>
      </c>
      <c r="S35" s="60" t="s">
        <v>279</v>
      </c>
      <c r="T35" s="60" t="s">
        <v>276</v>
      </c>
      <c r="V35" s="60"/>
      <c r="W35" s="60" t="s">
        <v>277</v>
      </c>
      <c r="X35" s="60" t="s">
        <v>287</v>
      </c>
      <c r="Y35" s="60" t="s">
        <v>278</v>
      </c>
      <c r="Z35" s="60" t="s">
        <v>279</v>
      </c>
      <c r="AA35" s="60" t="s">
        <v>276</v>
      </c>
      <c r="AC35" s="60"/>
      <c r="AD35" s="60" t="s">
        <v>277</v>
      </c>
      <c r="AE35" s="60" t="s">
        <v>287</v>
      </c>
      <c r="AF35" s="60" t="s">
        <v>278</v>
      </c>
      <c r="AG35" s="60" t="s">
        <v>279</v>
      </c>
      <c r="AH35" s="60" t="s">
        <v>276</v>
      </c>
      <c r="AJ35" s="60"/>
      <c r="AK35" s="60" t="s">
        <v>277</v>
      </c>
      <c r="AL35" s="60" t="s">
        <v>287</v>
      </c>
      <c r="AM35" s="60" t="s">
        <v>278</v>
      </c>
      <c r="AN35" s="60" t="s">
        <v>279</v>
      </c>
      <c r="AO35" s="60" t="s">
        <v>276</v>
      </c>
    </row>
    <row r="36" spans="1:68" x14ac:dyDescent="0.3">
      <c r="A36" s="60" t="s">
        <v>17</v>
      </c>
      <c r="B36" s="60">
        <v>570</v>
      </c>
      <c r="C36" s="60">
        <v>700</v>
      </c>
      <c r="D36" s="60">
        <v>0</v>
      </c>
      <c r="E36" s="60">
        <v>2000</v>
      </c>
      <c r="F36" s="60">
        <v>543.95730000000003</v>
      </c>
      <c r="H36" s="60" t="s">
        <v>18</v>
      </c>
      <c r="I36" s="60">
        <v>580</v>
      </c>
      <c r="J36" s="60">
        <v>700</v>
      </c>
      <c r="K36" s="60">
        <v>0</v>
      </c>
      <c r="L36" s="60">
        <v>3500</v>
      </c>
      <c r="M36" s="60">
        <v>1144.6510000000001</v>
      </c>
      <c r="O36" s="60" t="s">
        <v>19</v>
      </c>
      <c r="P36" s="60">
        <v>0</v>
      </c>
      <c r="Q36" s="60">
        <v>0</v>
      </c>
      <c r="R36" s="60">
        <v>1300</v>
      </c>
      <c r="S36" s="60">
        <v>2000</v>
      </c>
      <c r="T36" s="60">
        <v>5631.6379999999999</v>
      </c>
      <c r="V36" s="60" t="s">
        <v>20</v>
      </c>
      <c r="W36" s="60">
        <v>0</v>
      </c>
      <c r="X36" s="60">
        <v>0</v>
      </c>
      <c r="Y36" s="60">
        <v>3500</v>
      </c>
      <c r="Z36" s="60">
        <v>0</v>
      </c>
      <c r="AA36" s="60">
        <v>3430.6640000000002</v>
      </c>
      <c r="AC36" s="60" t="s">
        <v>21</v>
      </c>
      <c r="AD36" s="60">
        <v>0</v>
      </c>
      <c r="AE36" s="60">
        <v>0</v>
      </c>
      <c r="AF36" s="60">
        <v>2000</v>
      </c>
      <c r="AG36" s="60">
        <v>0</v>
      </c>
      <c r="AH36" s="60">
        <v>71.648709999999994</v>
      </c>
      <c r="AJ36" s="60" t="s">
        <v>22</v>
      </c>
      <c r="AK36" s="60">
        <v>305</v>
      </c>
      <c r="AL36" s="60">
        <v>370</v>
      </c>
      <c r="AM36" s="60">
        <v>0</v>
      </c>
      <c r="AN36" s="60">
        <v>350</v>
      </c>
      <c r="AO36" s="60">
        <v>169.08574999999999</v>
      </c>
    </row>
    <row r="43" spans="1:68" x14ac:dyDescent="0.3">
      <c r="A43" s="64" t="s">
        <v>296</v>
      </c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</row>
    <row r="44" spans="1:68" x14ac:dyDescent="0.3">
      <c r="A44" s="66" t="s">
        <v>297</v>
      </c>
      <c r="B44" s="66"/>
      <c r="C44" s="66"/>
      <c r="D44" s="66"/>
      <c r="E44" s="66"/>
      <c r="F44" s="66"/>
      <c r="H44" s="66" t="s">
        <v>326</v>
      </c>
      <c r="I44" s="66"/>
      <c r="J44" s="66"/>
      <c r="K44" s="66"/>
      <c r="L44" s="66"/>
      <c r="M44" s="66"/>
      <c r="O44" s="66" t="s">
        <v>327</v>
      </c>
      <c r="P44" s="66"/>
      <c r="Q44" s="66"/>
      <c r="R44" s="66"/>
      <c r="S44" s="66"/>
      <c r="T44" s="66"/>
      <c r="V44" s="66" t="s">
        <v>298</v>
      </c>
      <c r="W44" s="66"/>
      <c r="X44" s="66"/>
      <c r="Y44" s="66"/>
      <c r="Z44" s="66"/>
      <c r="AA44" s="66"/>
      <c r="AC44" s="66" t="s">
        <v>328</v>
      </c>
      <c r="AD44" s="66"/>
      <c r="AE44" s="66"/>
      <c r="AF44" s="66"/>
      <c r="AG44" s="66"/>
      <c r="AH44" s="66"/>
      <c r="AJ44" s="66" t="s">
        <v>329</v>
      </c>
      <c r="AK44" s="66"/>
      <c r="AL44" s="66"/>
      <c r="AM44" s="66"/>
      <c r="AN44" s="66"/>
      <c r="AO44" s="66"/>
      <c r="AQ44" s="66" t="s">
        <v>285</v>
      </c>
      <c r="AR44" s="66"/>
      <c r="AS44" s="66"/>
      <c r="AT44" s="66"/>
      <c r="AU44" s="66"/>
      <c r="AV44" s="66"/>
      <c r="AX44" s="66" t="s">
        <v>299</v>
      </c>
      <c r="AY44" s="66"/>
      <c r="AZ44" s="66"/>
      <c r="BA44" s="66"/>
      <c r="BB44" s="66"/>
      <c r="BC44" s="66"/>
      <c r="BE44" s="66" t="s">
        <v>330</v>
      </c>
      <c r="BF44" s="66"/>
      <c r="BG44" s="66"/>
      <c r="BH44" s="66"/>
      <c r="BI44" s="66"/>
      <c r="BJ44" s="66"/>
    </row>
    <row r="45" spans="1:68" x14ac:dyDescent="0.3">
      <c r="A45" s="60"/>
      <c r="B45" s="60" t="s">
        <v>277</v>
      </c>
      <c r="C45" s="60" t="s">
        <v>287</v>
      </c>
      <c r="D45" s="60" t="s">
        <v>278</v>
      </c>
      <c r="E45" s="60" t="s">
        <v>279</v>
      </c>
      <c r="F45" s="60" t="s">
        <v>276</v>
      </c>
      <c r="H45" s="60"/>
      <c r="I45" s="60" t="s">
        <v>277</v>
      </c>
      <c r="J45" s="60" t="s">
        <v>287</v>
      </c>
      <c r="K45" s="60" t="s">
        <v>278</v>
      </c>
      <c r="L45" s="60" t="s">
        <v>279</v>
      </c>
      <c r="M45" s="60" t="s">
        <v>276</v>
      </c>
      <c r="O45" s="60"/>
      <c r="P45" s="60" t="s">
        <v>277</v>
      </c>
      <c r="Q45" s="60" t="s">
        <v>287</v>
      </c>
      <c r="R45" s="60" t="s">
        <v>278</v>
      </c>
      <c r="S45" s="60" t="s">
        <v>279</v>
      </c>
      <c r="T45" s="60" t="s">
        <v>276</v>
      </c>
      <c r="V45" s="60"/>
      <c r="W45" s="60" t="s">
        <v>277</v>
      </c>
      <c r="X45" s="60" t="s">
        <v>287</v>
      </c>
      <c r="Y45" s="60" t="s">
        <v>278</v>
      </c>
      <c r="Z45" s="60" t="s">
        <v>279</v>
      </c>
      <c r="AA45" s="60" t="s">
        <v>276</v>
      </c>
      <c r="AC45" s="60"/>
      <c r="AD45" s="60" t="s">
        <v>277</v>
      </c>
      <c r="AE45" s="60" t="s">
        <v>287</v>
      </c>
      <c r="AF45" s="60" t="s">
        <v>278</v>
      </c>
      <c r="AG45" s="60" t="s">
        <v>279</v>
      </c>
      <c r="AH45" s="60" t="s">
        <v>276</v>
      </c>
      <c r="AJ45" s="60"/>
      <c r="AK45" s="60" t="s">
        <v>277</v>
      </c>
      <c r="AL45" s="60" t="s">
        <v>287</v>
      </c>
      <c r="AM45" s="60" t="s">
        <v>278</v>
      </c>
      <c r="AN45" s="60" t="s">
        <v>279</v>
      </c>
      <c r="AO45" s="60" t="s">
        <v>276</v>
      </c>
      <c r="AQ45" s="60"/>
      <c r="AR45" s="60" t="s">
        <v>277</v>
      </c>
      <c r="AS45" s="60" t="s">
        <v>287</v>
      </c>
      <c r="AT45" s="60" t="s">
        <v>278</v>
      </c>
      <c r="AU45" s="60" t="s">
        <v>279</v>
      </c>
      <c r="AV45" s="60" t="s">
        <v>276</v>
      </c>
      <c r="AX45" s="60"/>
      <c r="AY45" s="60" t="s">
        <v>277</v>
      </c>
      <c r="AZ45" s="60" t="s">
        <v>287</v>
      </c>
      <c r="BA45" s="60" t="s">
        <v>278</v>
      </c>
      <c r="BB45" s="60" t="s">
        <v>279</v>
      </c>
      <c r="BC45" s="60" t="s">
        <v>276</v>
      </c>
      <c r="BE45" s="60"/>
      <c r="BF45" s="60" t="s">
        <v>277</v>
      </c>
      <c r="BG45" s="60" t="s">
        <v>287</v>
      </c>
      <c r="BH45" s="60" t="s">
        <v>278</v>
      </c>
      <c r="BI45" s="60" t="s">
        <v>279</v>
      </c>
      <c r="BJ45" s="60" t="s">
        <v>276</v>
      </c>
    </row>
    <row r="46" spans="1:68" x14ac:dyDescent="0.3">
      <c r="A46" s="60" t="s">
        <v>23</v>
      </c>
      <c r="B46" s="60">
        <v>7</v>
      </c>
      <c r="C46" s="60">
        <v>9</v>
      </c>
      <c r="D46" s="60">
        <v>0</v>
      </c>
      <c r="E46" s="60">
        <v>45</v>
      </c>
      <c r="F46" s="60">
        <v>18.285778000000001</v>
      </c>
      <c r="H46" s="60" t="s">
        <v>24</v>
      </c>
      <c r="I46" s="60">
        <v>7</v>
      </c>
      <c r="J46" s="60">
        <v>9</v>
      </c>
      <c r="K46" s="60">
        <v>0</v>
      </c>
      <c r="L46" s="60">
        <v>35</v>
      </c>
      <c r="M46" s="60">
        <v>11.147650000000001</v>
      </c>
      <c r="O46" s="60" t="s">
        <v>300</v>
      </c>
      <c r="P46" s="60">
        <v>600</v>
      </c>
      <c r="Q46" s="60">
        <v>800</v>
      </c>
      <c r="R46" s="60">
        <v>0</v>
      </c>
      <c r="S46" s="60">
        <v>10000</v>
      </c>
      <c r="T46" s="60">
        <v>1219.7556999999999</v>
      </c>
      <c r="V46" s="60" t="s">
        <v>29</v>
      </c>
      <c r="W46" s="60">
        <v>0</v>
      </c>
      <c r="X46" s="60">
        <v>0</v>
      </c>
      <c r="Y46" s="60">
        <v>3</v>
      </c>
      <c r="Z46" s="60">
        <v>10</v>
      </c>
      <c r="AA46" s="60">
        <v>9.6426819999999996E-2</v>
      </c>
      <c r="AC46" s="60" t="s">
        <v>25</v>
      </c>
      <c r="AD46" s="60">
        <v>0</v>
      </c>
      <c r="AE46" s="60">
        <v>0</v>
      </c>
      <c r="AF46" s="60">
        <v>4</v>
      </c>
      <c r="AG46" s="60">
        <v>11</v>
      </c>
      <c r="AH46" s="60">
        <v>3.8043041</v>
      </c>
      <c r="AJ46" s="60" t="s">
        <v>26</v>
      </c>
      <c r="AK46" s="60">
        <v>95</v>
      </c>
      <c r="AL46" s="60">
        <v>150</v>
      </c>
      <c r="AM46" s="60">
        <v>0</v>
      </c>
      <c r="AN46" s="60">
        <v>2400</v>
      </c>
      <c r="AO46" s="60">
        <v>159.23056</v>
      </c>
      <c r="AQ46" s="60" t="s">
        <v>27</v>
      </c>
      <c r="AR46" s="60">
        <v>50</v>
      </c>
      <c r="AS46" s="60">
        <v>60</v>
      </c>
      <c r="AT46" s="60">
        <v>0</v>
      </c>
      <c r="AU46" s="60">
        <v>400</v>
      </c>
      <c r="AV46" s="60">
        <v>66.129294999999999</v>
      </c>
      <c r="AX46" s="60" t="s">
        <v>331</v>
      </c>
      <c r="AY46" s="60"/>
      <c r="AZ46" s="60"/>
      <c r="BA46" s="60"/>
      <c r="BB46" s="60"/>
      <c r="BC46" s="60"/>
      <c r="BE46" s="60" t="s">
        <v>332</v>
      </c>
      <c r="BF46" s="60"/>
      <c r="BG46" s="60"/>
      <c r="BH46" s="60"/>
      <c r="BI46" s="60"/>
      <c r="BJ46" s="60"/>
    </row>
  </sheetData>
  <mergeCells count="38">
    <mergeCell ref="A23:BJ23"/>
    <mergeCell ref="A3:Z3"/>
    <mergeCell ref="A4:C4"/>
    <mergeCell ref="E4:H4"/>
    <mergeCell ref="J4:L4"/>
    <mergeCell ref="N4:S4"/>
    <mergeCell ref="U4:Z4"/>
    <mergeCell ref="A13:AA13"/>
    <mergeCell ref="A14:F14"/>
    <mergeCell ref="H14:M14"/>
    <mergeCell ref="O14:T14"/>
    <mergeCell ref="V14:AA14"/>
    <mergeCell ref="AQ24:AV24"/>
    <mergeCell ref="AX24:BC24"/>
    <mergeCell ref="BE24:BJ24"/>
    <mergeCell ref="A33:AO33"/>
    <mergeCell ref="A34:F34"/>
    <mergeCell ref="H34:M34"/>
    <mergeCell ref="O34:T34"/>
    <mergeCell ref="V34:AA34"/>
    <mergeCell ref="AC34:AH34"/>
    <mergeCell ref="AJ34:AO34"/>
    <mergeCell ref="A24:F24"/>
    <mergeCell ref="H24:M24"/>
    <mergeCell ref="O24:T24"/>
    <mergeCell ref="V24:AA24"/>
    <mergeCell ref="AC24:AH24"/>
    <mergeCell ref="AJ24:AO24"/>
    <mergeCell ref="A43:BJ43"/>
    <mergeCell ref="A44:F44"/>
    <mergeCell ref="H44:M44"/>
    <mergeCell ref="O44:T44"/>
    <mergeCell ref="V44:AA44"/>
    <mergeCell ref="AC44:AH44"/>
    <mergeCell ref="AJ44:AO44"/>
    <mergeCell ref="AQ44:AV44"/>
    <mergeCell ref="AX44:BC44"/>
    <mergeCell ref="BE44:BJ4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F25" sqref="F25"/>
    </sheetView>
  </sheetViews>
  <sheetFormatPr defaultRowHeight="16.5" x14ac:dyDescent="0.3"/>
  <cols>
    <col min="5" max="5" width="12.125" bestFit="1" customWidth="1"/>
    <col min="6" max="6" width="11.75" bestFit="1" customWidth="1"/>
  </cols>
  <sheetData>
    <row r="1" spans="1:113" ht="14.25" customHeight="1" x14ac:dyDescent="0.3">
      <c r="A1" s="45" t="s">
        <v>256</v>
      </c>
      <c r="B1" s="45" t="s">
        <v>54</v>
      </c>
      <c r="C1" s="45" t="s">
        <v>257</v>
      </c>
      <c r="D1" s="45" t="s">
        <v>258</v>
      </c>
      <c r="E1" s="45" t="s">
        <v>55</v>
      </c>
      <c r="F1" s="45" t="s">
        <v>56</v>
      </c>
      <c r="G1" s="45" t="s">
        <v>57</v>
      </c>
      <c r="H1" s="45" t="s">
        <v>58</v>
      </c>
      <c r="I1" s="45" t="s">
        <v>59</v>
      </c>
      <c r="J1" s="45" t="s">
        <v>60</v>
      </c>
      <c r="K1" s="45" t="s">
        <v>61</v>
      </c>
      <c r="L1" s="45" t="s">
        <v>62</v>
      </c>
      <c r="M1" s="45" t="s">
        <v>63</v>
      </c>
      <c r="N1" s="45" t="s">
        <v>64</v>
      </c>
      <c r="O1" s="45" t="s">
        <v>65</v>
      </c>
      <c r="P1" s="45" t="s">
        <v>66</v>
      </c>
      <c r="Q1" s="45" t="s">
        <v>67</v>
      </c>
      <c r="R1" s="45" t="s">
        <v>68</v>
      </c>
      <c r="S1" s="45" t="s">
        <v>69</v>
      </c>
      <c r="T1" s="45" t="s">
        <v>70</v>
      </c>
      <c r="U1" s="45" t="s">
        <v>71</v>
      </c>
      <c r="V1" s="45" t="s">
        <v>72</v>
      </c>
      <c r="W1" s="45" t="s">
        <v>73</v>
      </c>
      <c r="X1" s="45" t="s">
        <v>74</v>
      </c>
      <c r="Y1" s="45" t="s">
        <v>75</v>
      </c>
      <c r="Z1" s="45" t="s">
        <v>76</v>
      </c>
      <c r="AA1" s="45" t="s">
        <v>77</v>
      </c>
      <c r="AB1" s="45" t="s">
        <v>78</v>
      </c>
      <c r="AC1" s="45" t="s">
        <v>79</v>
      </c>
      <c r="AD1" s="45" t="s">
        <v>80</v>
      </c>
      <c r="AE1" s="45" t="s">
        <v>81</v>
      </c>
      <c r="AF1" s="45" t="s">
        <v>82</v>
      </c>
      <c r="AG1" s="45" t="s">
        <v>83</v>
      </c>
      <c r="AH1" s="45" t="s">
        <v>84</v>
      </c>
      <c r="AI1" s="45" t="s">
        <v>85</v>
      </c>
      <c r="AJ1" s="45" t="s">
        <v>86</v>
      </c>
      <c r="AK1" s="45" t="s">
        <v>87</v>
      </c>
      <c r="AL1" s="45" t="s">
        <v>88</v>
      </c>
      <c r="AM1" s="45" t="s">
        <v>89</v>
      </c>
      <c r="AN1" s="45" t="s">
        <v>90</v>
      </c>
      <c r="AO1" s="45" t="s">
        <v>91</v>
      </c>
      <c r="AP1" s="45" t="s">
        <v>92</v>
      </c>
      <c r="AQ1" s="45" t="s">
        <v>93</v>
      </c>
      <c r="AR1" s="45" t="s">
        <v>94</v>
      </c>
      <c r="AS1" s="45" t="s">
        <v>95</v>
      </c>
      <c r="AT1" s="45" t="s">
        <v>96</v>
      </c>
      <c r="AU1" s="45" t="s">
        <v>97</v>
      </c>
      <c r="AV1" s="45" t="s">
        <v>98</v>
      </c>
      <c r="AW1" s="45" t="s">
        <v>99</v>
      </c>
      <c r="AX1" s="45" t="s">
        <v>100</v>
      </c>
      <c r="AY1" s="45" t="s">
        <v>101</v>
      </c>
      <c r="AZ1" s="45" t="s">
        <v>102</v>
      </c>
      <c r="BA1" s="45" t="s">
        <v>103</v>
      </c>
      <c r="BB1" s="45" t="s">
        <v>104</v>
      </c>
      <c r="BC1" s="45" t="s">
        <v>105</v>
      </c>
      <c r="BD1" s="45" t="s">
        <v>106</v>
      </c>
      <c r="BE1" s="45" t="s">
        <v>107</v>
      </c>
      <c r="BF1" s="45" t="s">
        <v>108</v>
      </c>
      <c r="BG1" s="45" t="s">
        <v>109</v>
      </c>
      <c r="BH1" s="45" t="s">
        <v>110</v>
      </c>
      <c r="BI1" s="45" t="s">
        <v>111</v>
      </c>
      <c r="BJ1" s="45" t="s">
        <v>112</v>
      </c>
      <c r="BK1" s="45" t="s">
        <v>113</v>
      </c>
      <c r="BL1" s="45" t="s">
        <v>114</v>
      </c>
      <c r="BM1" s="45" t="s">
        <v>115</v>
      </c>
      <c r="BN1" s="45" t="s">
        <v>116</v>
      </c>
      <c r="BO1" s="45" t="s">
        <v>117</v>
      </c>
      <c r="BP1" s="45" t="s">
        <v>118</v>
      </c>
      <c r="BQ1" s="45" t="s">
        <v>119</v>
      </c>
      <c r="BR1" s="45" t="s">
        <v>120</v>
      </c>
      <c r="BS1" s="45" t="s">
        <v>121</v>
      </c>
      <c r="BT1" s="45" t="s">
        <v>122</v>
      </c>
      <c r="BU1" s="45" t="s">
        <v>123</v>
      </c>
      <c r="BV1" s="45" t="s">
        <v>124</v>
      </c>
      <c r="BW1" s="45" t="s">
        <v>125</v>
      </c>
      <c r="BX1" s="45" t="s">
        <v>126</v>
      </c>
      <c r="BY1" s="45" t="s">
        <v>127</v>
      </c>
      <c r="BZ1" s="45" t="s">
        <v>128</v>
      </c>
      <c r="CA1" s="45" t="s">
        <v>129</v>
      </c>
      <c r="CB1" s="45" t="s">
        <v>130</v>
      </c>
      <c r="CC1" s="45" t="s">
        <v>131</v>
      </c>
      <c r="CD1" s="45" t="s">
        <v>132</v>
      </c>
      <c r="CE1" s="45" t="s">
        <v>133</v>
      </c>
      <c r="CF1" s="45" t="s">
        <v>134</v>
      </c>
      <c r="CG1" s="45" t="s">
        <v>135</v>
      </c>
      <c r="CH1" s="45" t="s">
        <v>136</v>
      </c>
      <c r="CI1" s="45" t="s">
        <v>137</v>
      </c>
      <c r="CJ1" s="45" t="s">
        <v>138</v>
      </c>
      <c r="CK1" s="45" t="s">
        <v>139</v>
      </c>
      <c r="CL1" s="45" t="s">
        <v>140</v>
      </c>
      <c r="CM1" s="45" t="s">
        <v>141</v>
      </c>
      <c r="CN1" s="45" t="s">
        <v>142</v>
      </c>
      <c r="CO1" s="45" t="s">
        <v>143</v>
      </c>
      <c r="CP1" s="45" t="s">
        <v>144</v>
      </c>
      <c r="CQ1" s="45" t="s">
        <v>145</v>
      </c>
      <c r="CR1" s="45" t="s">
        <v>146</v>
      </c>
      <c r="CS1" s="45" t="s">
        <v>147</v>
      </c>
      <c r="CT1" s="45" t="s">
        <v>148</v>
      </c>
      <c r="CU1" s="45" t="s">
        <v>149</v>
      </c>
      <c r="CV1" s="45" t="s">
        <v>150</v>
      </c>
      <c r="CW1" s="45" t="s">
        <v>151</v>
      </c>
      <c r="CX1" s="45" t="s">
        <v>152</v>
      </c>
      <c r="CY1" s="45" t="s">
        <v>153</v>
      </c>
      <c r="CZ1" s="45" t="s">
        <v>154</v>
      </c>
      <c r="DA1" s="45" t="s">
        <v>155</v>
      </c>
      <c r="DB1" s="45" t="s">
        <v>156</v>
      </c>
      <c r="DC1" s="45" t="s">
        <v>157</v>
      </c>
      <c r="DD1" s="45" t="s">
        <v>158</v>
      </c>
      <c r="DE1" s="45" t="s">
        <v>159</v>
      </c>
      <c r="DF1" s="45" t="s">
        <v>160</v>
      </c>
      <c r="DG1" s="45" t="s">
        <v>161</v>
      </c>
      <c r="DH1" s="45" t="s">
        <v>162</v>
      </c>
    </row>
    <row r="2" spans="1:113" s="55" customFormat="1" x14ac:dyDescent="0.3">
      <c r="A2" s="55" t="s">
        <v>335</v>
      </c>
      <c r="B2" s="55" t="s">
        <v>336</v>
      </c>
      <c r="C2" s="55" t="s">
        <v>303</v>
      </c>
      <c r="D2" s="55">
        <v>67</v>
      </c>
      <c r="E2" s="55">
        <v>2109.6203999999998</v>
      </c>
      <c r="F2" s="55">
        <v>285.85138000000001</v>
      </c>
      <c r="G2" s="55">
        <v>57.734478000000003</v>
      </c>
      <c r="H2" s="55">
        <v>42.855429999999998</v>
      </c>
      <c r="I2" s="55">
        <v>14.879046000000001</v>
      </c>
      <c r="J2" s="55">
        <v>65.736509999999996</v>
      </c>
      <c r="K2" s="55">
        <v>39.313879999999997</v>
      </c>
      <c r="L2" s="55">
        <v>26.422628</v>
      </c>
      <c r="M2" s="55">
        <v>33.727930000000001</v>
      </c>
      <c r="N2" s="55">
        <v>3.3916637999999999</v>
      </c>
      <c r="O2" s="55">
        <v>19.836179999999999</v>
      </c>
      <c r="P2" s="55">
        <v>1210.1300000000001</v>
      </c>
      <c r="Q2" s="55">
        <v>25.701319000000002</v>
      </c>
      <c r="R2" s="55">
        <v>609.00909999999999</v>
      </c>
      <c r="S2" s="55">
        <v>69.642009999999999</v>
      </c>
      <c r="T2" s="55">
        <v>6472.4040000000005</v>
      </c>
      <c r="U2" s="55">
        <v>1.7996747</v>
      </c>
      <c r="V2" s="55">
        <v>21.743545999999998</v>
      </c>
      <c r="W2" s="55">
        <v>364.70987000000002</v>
      </c>
      <c r="X2" s="55">
        <v>205.75536</v>
      </c>
      <c r="Y2" s="55">
        <v>1.7105718999999999</v>
      </c>
      <c r="Z2" s="55">
        <v>1.2796255000000001</v>
      </c>
      <c r="AA2" s="55">
        <v>15.902436</v>
      </c>
      <c r="AB2" s="55">
        <v>2.1915243000000002</v>
      </c>
      <c r="AC2" s="55">
        <v>612.58410000000003</v>
      </c>
      <c r="AD2" s="55">
        <v>8.4678789999999999</v>
      </c>
      <c r="AE2" s="55">
        <v>2.3058736</v>
      </c>
      <c r="AF2" s="55">
        <v>5.8074583999999998</v>
      </c>
      <c r="AG2" s="55">
        <v>543.95730000000003</v>
      </c>
      <c r="AH2" s="55">
        <v>373.99310000000003</v>
      </c>
      <c r="AI2" s="55">
        <v>169.96417</v>
      </c>
      <c r="AJ2" s="55">
        <v>1144.6510000000001</v>
      </c>
      <c r="AK2" s="55">
        <v>5631.6379999999999</v>
      </c>
      <c r="AL2" s="55">
        <v>71.648709999999994</v>
      </c>
      <c r="AM2" s="55">
        <v>3430.6640000000002</v>
      </c>
      <c r="AN2" s="55">
        <v>169.08574999999999</v>
      </c>
      <c r="AO2" s="55">
        <v>18.285778000000001</v>
      </c>
      <c r="AP2" s="55">
        <v>13.597689000000001</v>
      </c>
      <c r="AQ2" s="55">
        <v>4.6880894</v>
      </c>
      <c r="AR2" s="55">
        <v>11.147650000000001</v>
      </c>
      <c r="AS2" s="55">
        <v>1219.7556999999999</v>
      </c>
      <c r="AT2" s="55">
        <v>9.6426819999999996E-2</v>
      </c>
      <c r="AU2" s="55">
        <v>3.8043041</v>
      </c>
      <c r="AV2" s="55">
        <v>159.23056</v>
      </c>
      <c r="AW2" s="55">
        <v>66.129294999999999</v>
      </c>
      <c r="AX2" s="55">
        <v>0.3343719</v>
      </c>
      <c r="AY2" s="55">
        <v>1.1824524000000001</v>
      </c>
      <c r="AZ2" s="55">
        <v>223.55385000000001</v>
      </c>
      <c r="BA2" s="55">
        <v>47.676594000000001</v>
      </c>
      <c r="BB2" s="55">
        <v>10.909821000000001</v>
      </c>
      <c r="BC2" s="55">
        <v>18.115912999999999</v>
      </c>
      <c r="BD2" s="55">
        <v>18.614576</v>
      </c>
      <c r="BE2" s="55">
        <v>0.85553760000000001</v>
      </c>
      <c r="BF2" s="55">
        <v>4.9425382999999998</v>
      </c>
      <c r="BG2" s="55">
        <v>5.7591404999999998E-4</v>
      </c>
      <c r="BH2" s="55">
        <v>7.3404953999999998E-4</v>
      </c>
      <c r="BI2" s="55">
        <v>8.9140235999999999E-4</v>
      </c>
      <c r="BJ2" s="55">
        <v>2.5976361999999999E-2</v>
      </c>
      <c r="BK2" s="55">
        <v>4.4301083000000002E-5</v>
      </c>
      <c r="BL2" s="55">
        <v>0.19842066</v>
      </c>
      <c r="BM2" s="55">
        <v>2.5988940999999999</v>
      </c>
      <c r="BN2" s="55">
        <v>0.94456300000000004</v>
      </c>
      <c r="BO2" s="55">
        <v>41.27816</v>
      </c>
      <c r="BP2" s="55">
        <v>7.515682</v>
      </c>
      <c r="BQ2" s="55">
        <v>13.551812999999999</v>
      </c>
      <c r="BR2" s="55">
        <v>49.482211999999997</v>
      </c>
      <c r="BS2" s="55">
        <v>19.091823999999999</v>
      </c>
      <c r="BT2" s="55">
        <v>8.6736769999999996</v>
      </c>
      <c r="BU2" s="55">
        <v>1.0220274</v>
      </c>
      <c r="BV2" s="55">
        <v>4.4434359999999999E-2</v>
      </c>
      <c r="BW2" s="55">
        <v>0.63613224000000002</v>
      </c>
      <c r="BX2" s="55">
        <v>0.88366960000000006</v>
      </c>
      <c r="BY2" s="55">
        <v>8.3240226E-2</v>
      </c>
      <c r="BZ2" s="55">
        <v>1.1034043E-3</v>
      </c>
      <c r="CA2" s="55">
        <v>0.48392907000000002</v>
      </c>
      <c r="CB2" s="55">
        <v>3.1371266000000002E-2</v>
      </c>
      <c r="CC2" s="55">
        <v>0.13469581</v>
      </c>
      <c r="CD2" s="55">
        <v>1.2762070999999999</v>
      </c>
      <c r="CE2" s="55">
        <v>0.112800494</v>
      </c>
      <c r="CF2" s="55">
        <v>0.13605212999999999</v>
      </c>
      <c r="CG2" s="55">
        <v>0</v>
      </c>
      <c r="CH2" s="55">
        <v>2.0684714999999999E-2</v>
      </c>
      <c r="CI2" s="55">
        <v>7.7246405000000002E-8</v>
      </c>
      <c r="CJ2" s="55">
        <v>2.7364837999999998</v>
      </c>
      <c r="CK2" s="55">
        <v>1.2579366999999999E-2</v>
      </c>
      <c r="CL2" s="55">
        <v>7.6714053</v>
      </c>
      <c r="CM2" s="55">
        <v>2.3762490000000001</v>
      </c>
      <c r="CN2" s="55">
        <v>2049.1489999999999</v>
      </c>
      <c r="CO2" s="55">
        <v>3496.9958000000001</v>
      </c>
      <c r="CP2" s="55">
        <v>2318.0583000000001</v>
      </c>
      <c r="CQ2" s="55">
        <v>779.37599999999998</v>
      </c>
      <c r="CR2" s="55">
        <v>439.74173000000002</v>
      </c>
      <c r="CS2" s="55">
        <v>307.97555999999997</v>
      </c>
      <c r="CT2" s="55">
        <v>2017.5145</v>
      </c>
      <c r="CU2" s="55">
        <v>1258.9601</v>
      </c>
      <c r="CV2" s="55">
        <v>944.75120000000004</v>
      </c>
      <c r="CW2" s="55">
        <v>1478.2003</v>
      </c>
      <c r="CX2" s="55">
        <v>423.95956000000001</v>
      </c>
      <c r="CY2" s="55">
        <v>2492.9167000000002</v>
      </c>
      <c r="CZ2" s="55">
        <v>1191.0027</v>
      </c>
      <c r="DA2" s="55">
        <v>3170.7058000000002</v>
      </c>
      <c r="DB2" s="55">
        <v>2890.2824999999998</v>
      </c>
      <c r="DC2" s="55">
        <v>4514.6405999999997</v>
      </c>
      <c r="DD2" s="55">
        <v>7172.3086000000003</v>
      </c>
      <c r="DE2" s="55">
        <v>1641.8978</v>
      </c>
      <c r="DF2" s="55">
        <v>2938.5077999999999</v>
      </c>
      <c r="DG2" s="55">
        <v>1673.9694999999999</v>
      </c>
      <c r="DH2" s="55">
        <v>107.23547000000001</v>
      </c>
      <c r="DI2" s="55">
        <v>0</v>
      </c>
    </row>
    <row r="5" spans="1:113" x14ac:dyDescent="0.3">
      <c r="A5" t="s">
        <v>103</v>
      </c>
      <c r="B5" t="s">
        <v>104</v>
      </c>
      <c r="C5" t="s">
        <v>105</v>
      </c>
      <c r="D5" t="s">
        <v>106</v>
      </c>
    </row>
    <row r="6" spans="1:113" x14ac:dyDescent="0.3">
      <c r="A6">
        <f>BA2</f>
        <v>47.676594000000001</v>
      </c>
      <c r="B6">
        <f>BB2</f>
        <v>10.909821000000001</v>
      </c>
      <c r="C6">
        <f>BC2</f>
        <v>18.115912999999999</v>
      </c>
      <c r="D6">
        <f>BD2</f>
        <v>18.614576</v>
      </c>
    </row>
    <row r="7" spans="1:113" x14ac:dyDescent="0.3">
      <c r="B7">
        <f>ROUND(B6/MAX($B$6,$C$6,$D$6),1)</f>
        <v>0.6</v>
      </c>
      <c r="C7">
        <f>ROUND(C6/MAX($B$6,$C$6,$D$6),1)</f>
        <v>1</v>
      </c>
      <c r="D7">
        <f>ROUND(D6/MAX($B$6,$C$6,$D$6),1)</f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workbookViewId="0">
      <selection activeCell="N16" sqref="N16"/>
    </sheetView>
  </sheetViews>
  <sheetFormatPr defaultRowHeight="16.5" x14ac:dyDescent="0.3"/>
  <cols>
    <col min="1" max="1" width="4.875" bestFit="1" customWidth="1"/>
    <col min="2" max="2" width="11.125" bestFit="1" customWidth="1"/>
    <col min="3" max="3" width="5.375" bestFit="1" customWidth="1"/>
    <col min="4" max="4" width="4.375" bestFit="1" customWidth="1"/>
    <col min="5" max="9" width="6.125" style="20" customWidth="1"/>
    <col min="20" max="20" width="6.375" bestFit="1" customWidth="1"/>
  </cols>
  <sheetData>
    <row r="1" spans="1:9" x14ac:dyDescent="0.3">
      <c r="A1" s="49"/>
      <c r="B1" s="49" t="s">
        <v>255</v>
      </c>
      <c r="C1" s="49" t="s">
        <v>253</v>
      </c>
      <c r="E1" s="67" t="s">
        <v>36</v>
      </c>
      <c r="F1" s="67"/>
      <c r="G1" s="67" t="s">
        <v>37</v>
      </c>
      <c r="H1" s="67"/>
      <c r="I1" s="46" t="s">
        <v>38</v>
      </c>
    </row>
    <row r="2" spans="1:9" x14ac:dyDescent="0.3">
      <c r="A2" s="49" t="s">
        <v>254</v>
      </c>
      <c r="B2" s="50">
        <v>19607</v>
      </c>
      <c r="C2" s="51">
        <f ca="1">YEAR(TODAY())-YEAR(B2)+IF(TODAY()&gt;=DATE(YEAR(TODAY()),MONTH(B2),DAY(B2)),0,-1)</f>
        <v>67</v>
      </c>
      <c r="E2" s="47">
        <v>169</v>
      </c>
      <c r="F2" s="48" t="s">
        <v>275</v>
      </c>
      <c r="G2" s="47">
        <v>63.5</v>
      </c>
      <c r="H2" s="46" t="s">
        <v>40</v>
      </c>
      <c r="I2" s="67">
        <f>ROUND(G3/E3^2,1)</f>
        <v>22.2</v>
      </c>
    </row>
    <row r="3" spans="1:9" x14ac:dyDescent="0.3">
      <c r="E3" s="46">
        <f>E2/100</f>
        <v>1.69</v>
      </c>
      <c r="F3" s="46" t="s">
        <v>39</v>
      </c>
      <c r="G3" s="46">
        <f>G2</f>
        <v>63.5</v>
      </c>
      <c r="H3" s="46" t="s">
        <v>40</v>
      </c>
      <c r="I3" s="67"/>
    </row>
    <row r="4" spans="1:9" x14ac:dyDescent="0.3">
      <c r="A4" t="s">
        <v>272</v>
      </c>
    </row>
    <row r="5" spans="1:9" x14ac:dyDescent="0.3">
      <c r="B5" s="54">
        <v>44386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T25" sqref="T25"/>
    </sheetView>
  </sheetViews>
  <sheetFormatPr defaultRowHeight="16.5" x14ac:dyDescent="0.3"/>
  <cols>
    <col min="5" max="6" width="9" customWidth="1"/>
  </cols>
  <sheetData>
    <row r="1" spans="1:14" ht="41.25" customHeight="1" x14ac:dyDescent="0.3">
      <c r="A1" s="68" t="s">
        <v>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</row>
    <row r="2" spans="1:14" x14ac:dyDescent="0.3">
      <c r="E2" s="69" t="str">
        <f>'DRIs DATA'!B1</f>
        <v>(설문지 : FFQ 95문항 설문지, 사용자 : 박대권, ID : H1900806)</v>
      </c>
      <c r="F2" s="69"/>
      <c r="G2" s="69"/>
      <c r="H2" s="69"/>
      <c r="I2" s="69"/>
      <c r="J2" s="69"/>
    </row>
    <row r="3" spans="1:14" ht="8.1" customHeight="1" x14ac:dyDescent="0.3"/>
    <row r="4" spans="1:14" x14ac:dyDescent="0.3">
      <c r="K4" t="s">
        <v>2</v>
      </c>
      <c r="L4" t="str">
        <f>'DRIs DATA'!H1</f>
        <v>2021년 08월 24일 15:44:06</v>
      </c>
    </row>
    <row r="5" spans="1:14" ht="8.1" customHeight="1" x14ac:dyDescent="0.3"/>
    <row r="6" spans="1:14" ht="9.9499999999999993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4" customFormat="1" x14ac:dyDescent="0.3"/>
    <row r="8" spans="1:14" ht="26.25" x14ac:dyDescent="0.3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6.25" x14ac:dyDescent="0.3">
      <c r="A24" s="2" t="s">
        <v>6</v>
      </c>
    </row>
    <row r="25" spans="1:1" ht="16.5" customHeight="1" x14ac:dyDescent="0.3">
      <c r="A25" s="2"/>
    </row>
    <row r="39" spans="1:1" ht="26.25" x14ac:dyDescent="0.3">
      <c r="A39" s="2" t="s">
        <v>7</v>
      </c>
    </row>
    <row r="54" s="44" customFormat="1" x14ac:dyDescent="0.3"/>
    <row r="70" spans="1:14" s="44" customFormat="1" x14ac:dyDescent="0.3"/>
    <row r="71" spans="1:14" ht="26.25" x14ac:dyDescent="0.3">
      <c r="A71" s="2" t="s">
        <v>7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</row>
    <row r="95" spans="1:14" s="44" customFormat="1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4" customFormat="1" x14ac:dyDescent="0.3"/>
    <row r="97" spans="1:14" s="44" customFormat="1" x14ac:dyDescent="0.3"/>
    <row r="98" spans="1:14" s="44" customFormat="1" x14ac:dyDescent="0.3"/>
    <row r="99" spans="1:14" s="44" customFormat="1" x14ac:dyDescent="0.3"/>
    <row r="100" spans="1:14" s="44" customFormat="1" x14ac:dyDescent="0.3"/>
    <row r="105" spans="1:14" x14ac:dyDescent="0.3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</row>
    <row r="106" spans="1:14" ht="26.25" x14ac:dyDescent="0.3">
      <c r="A106" s="2" t="s">
        <v>16</v>
      </c>
    </row>
    <row r="127" spans="1:14" s="44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4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4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4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4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4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4" customFormat="1" x14ac:dyDescent="0.3"/>
    <row r="134" spans="1:14" s="44" customFormat="1" x14ac:dyDescent="0.3"/>
    <row r="135" spans="1:14" s="44" customFormat="1" x14ac:dyDescent="0.3"/>
    <row r="136" spans="1:14" s="44" customFormat="1" x14ac:dyDescent="0.3"/>
    <row r="137" spans="1:14" s="44" customFormat="1" x14ac:dyDescent="0.3"/>
    <row r="138" spans="1:14" s="44" customFormat="1" x14ac:dyDescent="0.3"/>
    <row r="139" spans="1:14" s="44" customFormat="1" x14ac:dyDescent="0.3"/>
    <row r="140" spans="1:14" s="44" customFormat="1" x14ac:dyDescent="0.3"/>
    <row r="141" spans="1:14" s="44" customFormat="1" x14ac:dyDescent="0.3"/>
    <row r="142" spans="1:14" s="44" customFormat="1" x14ac:dyDescent="0.3"/>
    <row r="143" spans="1:14" s="44" customFormat="1" x14ac:dyDescent="0.3"/>
    <row r="144" spans="1:14" ht="26.25" x14ac:dyDescent="0.3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tabSelected="1" view="pageBreakPreview" zoomScaleNormal="100" zoomScaleSheetLayoutView="100" zoomScalePageLayoutView="10" workbookViewId="0">
      <selection activeCell="AC26" sqref="AC26"/>
    </sheetView>
  </sheetViews>
  <sheetFormatPr defaultRowHeight="18" customHeight="1" x14ac:dyDescent="0.3"/>
  <cols>
    <col min="1" max="1" width="4" customWidth="1"/>
    <col min="2" max="2" width="1.875" customWidth="1"/>
    <col min="3" max="3" width="9" customWidth="1"/>
    <col min="4" max="4" width="1.875" customWidth="1"/>
    <col min="5" max="5" width="9" customWidth="1"/>
    <col min="6" max="6" width="1.875" customWidth="1"/>
    <col min="7" max="8" width="4" customWidth="1"/>
    <col min="9" max="11" width="9" customWidth="1"/>
    <col min="12" max="12" width="1.875" customWidth="1"/>
    <col min="13" max="13" width="9" customWidth="1"/>
    <col min="14" max="14" width="1.875" customWidth="1"/>
    <col min="15" max="16" width="4" customWidth="1"/>
    <col min="17" max="19" width="9" customWidth="1"/>
    <col min="20" max="20" width="1.875" customWidth="1"/>
    <col min="21" max="21" width="4" style="4" customWidth="1"/>
  </cols>
  <sheetData>
    <row r="1" spans="1:19" ht="18" customHeight="1" x14ac:dyDescent="0.3">
      <c r="P1" s="4"/>
    </row>
    <row r="2" spans="1:19" ht="18" customHeight="1" x14ac:dyDescent="0.3">
      <c r="B2" s="143" t="s">
        <v>195</v>
      </c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</row>
    <row r="3" spans="1:19" ht="18" customHeight="1" x14ac:dyDescent="0.3">
      <c r="A3" s="4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</row>
    <row r="4" spans="1:19" ht="18" customHeight="1" thickBot="1" x14ac:dyDescent="0.35">
      <c r="A4" s="4"/>
      <c r="B4" s="144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</row>
    <row r="5" spans="1:19" ht="18" customHeight="1" x14ac:dyDescent="0.3">
      <c r="A5" s="4"/>
      <c r="B5" s="141" t="s">
        <v>274</v>
      </c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</row>
    <row r="6" spans="1:19" ht="18" customHeight="1" x14ac:dyDescent="0.3">
      <c r="B6" s="142"/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</row>
    <row r="7" spans="1:19" ht="18" customHeight="1" x14ac:dyDescent="0.3">
      <c r="B7" s="142"/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</row>
    <row r="8" spans="1:19" ht="18" customHeight="1" x14ac:dyDescent="0.3">
      <c r="B8" s="142"/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</row>
    <row r="9" spans="1:19" ht="18" customHeight="1" thickBot="1" x14ac:dyDescent="0.35">
      <c r="B9" s="142"/>
      <c r="C9" s="142"/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</row>
    <row r="10" spans="1:19" ht="18" customHeight="1" x14ac:dyDescent="0.3">
      <c r="C10" s="147" t="s">
        <v>30</v>
      </c>
      <c r="D10" s="147"/>
      <c r="E10" s="148"/>
      <c r="F10" s="151">
        <f>'개인정보 및 신체계측 입력'!B5</f>
        <v>44386</v>
      </c>
      <c r="G10" s="110"/>
      <c r="H10" s="110"/>
      <c r="I10" s="110"/>
      <c r="K10" s="106" t="s">
        <v>33</v>
      </c>
      <c r="L10" s="107"/>
      <c r="M10" s="106" t="s">
        <v>34</v>
      </c>
      <c r="N10" s="107"/>
      <c r="O10" s="106" t="s">
        <v>35</v>
      </c>
      <c r="P10" s="106"/>
      <c r="Q10" s="106"/>
      <c r="R10" s="106"/>
      <c r="S10" s="106"/>
    </row>
    <row r="11" spans="1:19" ht="18" customHeight="1" thickBot="1" x14ac:dyDescent="0.35">
      <c r="C11" s="149"/>
      <c r="D11" s="149"/>
      <c r="E11" s="150"/>
      <c r="F11" s="111"/>
      <c r="G11" s="111"/>
      <c r="H11" s="111"/>
      <c r="I11" s="111"/>
      <c r="K11" s="108"/>
      <c r="L11" s="109"/>
      <c r="M11" s="108"/>
      <c r="N11" s="109"/>
      <c r="O11" s="108"/>
      <c r="P11" s="108"/>
      <c r="Q11" s="108"/>
      <c r="R11" s="108"/>
      <c r="S11" s="108"/>
    </row>
    <row r="12" spans="1:19" ht="18" customHeight="1" x14ac:dyDescent="0.3">
      <c r="C12" s="147" t="s">
        <v>32</v>
      </c>
      <c r="D12" s="147"/>
      <c r="E12" s="148"/>
      <c r="F12" s="132">
        <f ca="1">'개인정보 및 신체계측 입력'!C2</f>
        <v>67</v>
      </c>
      <c r="G12" s="132"/>
      <c r="H12" s="132"/>
      <c r="I12" s="132"/>
      <c r="K12" s="123">
        <f>'개인정보 및 신체계측 입력'!E2</f>
        <v>169</v>
      </c>
      <c r="L12" s="124"/>
      <c r="M12" s="117">
        <f>'개인정보 및 신체계측 입력'!G2</f>
        <v>63.5</v>
      </c>
      <c r="N12" s="118"/>
      <c r="O12" s="113" t="s">
        <v>270</v>
      </c>
      <c r="P12" s="107"/>
      <c r="Q12" s="110">
        <f>'개인정보 및 신체계측 입력'!I2</f>
        <v>22.2</v>
      </c>
      <c r="R12" s="110"/>
      <c r="S12" s="110"/>
    </row>
    <row r="13" spans="1:19" ht="18" customHeight="1" thickBot="1" x14ac:dyDescent="0.35">
      <c r="C13" s="152"/>
      <c r="D13" s="152"/>
      <c r="E13" s="153"/>
      <c r="F13" s="133"/>
      <c r="G13" s="133"/>
      <c r="H13" s="133"/>
      <c r="I13" s="133"/>
      <c r="K13" s="125"/>
      <c r="L13" s="126"/>
      <c r="M13" s="119"/>
      <c r="N13" s="120"/>
      <c r="O13" s="114"/>
      <c r="P13" s="115"/>
      <c r="Q13" s="111"/>
      <c r="R13" s="111"/>
      <c r="S13" s="111"/>
    </row>
    <row r="14" spans="1:19" ht="18" customHeight="1" x14ac:dyDescent="0.3">
      <c r="C14" s="149" t="s">
        <v>31</v>
      </c>
      <c r="D14" s="149"/>
      <c r="E14" s="150"/>
      <c r="F14" s="111" t="str">
        <f>MID('DRIs DATA'!B1,28,3)</f>
        <v>박대권</v>
      </c>
      <c r="G14" s="111"/>
      <c r="H14" s="111"/>
      <c r="I14" s="111"/>
      <c r="K14" s="125"/>
      <c r="L14" s="126"/>
      <c r="M14" s="119"/>
      <c r="N14" s="120"/>
      <c r="O14" s="114"/>
      <c r="P14" s="115"/>
      <c r="Q14" s="111"/>
      <c r="R14" s="111"/>
      <c r="S14" s="111"/>
    </row>
    <row r="15" spans="1:19" ht="18" customHeight="1" thickBot="1" x14ac:dyDescent="0.35">
      <c r="C15" s="152"/>
      <c r="D15" s="152"/>
      <c r="E15" s="153"/>
      <c r="F15" s="112"/>
      <c r="G15" s="112"/>
      <c r="H15" s="112"/>
      <c r="I15" s="112"/>
      <c r="K15" s="127"/>
      <c r="L15" s="128"/>
      <c r="M15" s="121"/>
      <c r="N15" s="122"/>
      <c r="O15" s="116"/>
      <c r="P15" s="109"/>
      <c r="Q15" s="112"/>
      <c r="R15" s="112"/>
      <c r="S15" s="112"/>
    </row>
    <row r="16" spans="1:19" ht="18" customHeight="1" x14ac:dyDescent="0.3">
      <c r="C16" s="30"/>
      <c r="D16" s="30"/>
      <c r="E16" s="30"/>
      <c r="F16" s="23"/>
      <c r="G16" s="23"/>
      <c r="H16" s="23"/>
      <c r="I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2:20" ht="18" customHeight="1" x14ac:dyDescent="0.3">
      <c r="C17" s="30"/>
      <c r="D17" s="30"/>
      <c r="E17" s="30"/>
      <c r="F17" s="23"/>
      <c r="G17" s="23"/>
      <c r="H17" s="23"/>
      <c r="I17" s="23"/>
      <c r="K17" s="23"/>
      <c r="L17" s="23"/>
      <c r="M17" s="23"/>
      <c r="N17" s="23"/>
      <c r="O17" s="23"/>
      <c r="P17" s="23"/>
      <c r="Q17" s="23"/>
      <c r="R17" s="23"/>
      <c r="S17" s="23"/>
    </row>
    <row r="18" spans="2:20" ht="18" customHeight="1" thickBot="1" x14ac:dyDescent="0.35">
      <c r="K18" s="7"/>
      <c r="L18" s="7"/>
      <c r="M18" s="7"/>
      <c r="N18" s="7"/>
      <c r="O18" s="7"/>
      <c r="P18" s="7"/>
      <c r="Q18" s="7"/>
      <c r="R18" s="7"/>
      <c r="S18" s="7"/>
    </row>
    <row r="19" spans="2:20" ht="18" customHeight="1" x14ac:dyDescent="0.3">
      <c r="B19" s="70" t="s">
        <v>41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2"/>
    </row>
    <row r="20" spans="2:20" ht="18" customHeight="1" thickBot="1" x14ac:dyDescent="0.35">
      <c r="B20" s="73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5"/>
    </row>
    <row r="21" spans="2:20" ht="18" customHeight="1" x14ac:dyDescent="0.5">
      <c r="B21" s="25"/>
      <c r="C21" s="25"/>
      <c r="D21" s="25"/>
      <c r="E21" s="25"/>
      <c r="F21" s="25"/>
      <c r="G21" s="25"/>
      <c r="H21" s="25"/>
      <c r="I21" s="25"/>
    </row>
    <row r="23" spans="2:20" ht="18" customHeight="1" x14ac:dyDescent="0.3">
      <c r="E23" s="6"/>
      <c r="G23" s="5"/>
    </row>
    <row r="24" spans="2:20" ht="18" customHeight="1" x14ac:dyDescent="0.3">
      <c r="G24" s="5"/>
      <c r="H24" s="12"/>
    </row>
    <row r="35" spans="2:20" ht="18" customHeight="1" x14ac:dyDescent="0.3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2:20" ht="18" customHeight="1" thickBot="1" x14ac:dyDescent="0.35">
      <c r="B36" s="10"/>
      <c r="C36" s="31" t="s">
        <v>49</v>
      </c>
      <c r="D36" s="138" t="s">
        <v>42</v>
      </c>
      <c r="E36" s="138"/>
      <c r="F36" s="138"/>
      <c r="G36" s="138"/>
      <c r="H36" s="138"/>
      <c r="I36" s="32">
        <f>'DRIs DATA'!F8</f>
        <v>69.834999999999994</v>
      </c>
      <c r="J36" s="139" t="s">
        <v>43</v>
      </c>
      <c r="K36" s="139"/>
      <c r="L36" s="139"/>
      <c r="M36" s="139"/>
      <c r="N36" s="33"/>
      <c r="O36" s="137" t="s">
        <v>44</v>
      </c>
      <c r="P36" s="137"/>
      <c r="Q36" s="137"/>
      <c r="R36" s="137"/>
      <c r="S36" s="137"/>
      <c r="T36" s="4"/>
    </row>
    <row r="37" spans="2:20" ht="18" customHeight="1" x14ac:dyDescent="0.3">
      <c r="B37" s="10"/>
      <c r="C37" s="134" t="s">
        <v>181</v>
      </c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4"/>
    </row>
    <row r="38" spans="2:20" ht="18" customHeight="1" x14ac:dyDescent="0.3">
      <c r="B38" s="10"/>
      <c r="C38" s="134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4"/>
    </row>
    <row r="39" spans="2:20" ht="18" customHeight="1" thickBot="1" x14ac:dyDescent="0.35">
      <c r="B39" s="10"/>
      <c r="C39" s="135"/>
      <c r="D39" s="135"/>
      <c r="E39" s="135"/>
      <c r="F39" s="135"/>
      <c r="G39" s="135"/>
      <c r="H39" s="135"/>
      <c r="I39" s="135"/>
      <c r="J39" s="135"/>
      <c r="K39" s="135"/>
      <c r="L39" s="135"/>
      <c r="M39" s="135"/>
      <c r="N39" s="135"/>
      <c r="O39" s="135"/>
      <c r="P39" s="135"/>
      <c r="Q39" s="135"/>
      <c r="R39" s="135"/>
      <c r="S39" s="135"/>
      <c r="T39" s="4"/>
    </row>
    <row r="40" spans="2:20" ht="18" customHeight="1" x14ac:dyDescent="0.3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2:20" ht="18" customHeight="1" thickBot="1" x14ac:dyDescent="0.35">
      <c r="B41" s="4"/>
      <c r="C41" s="31" t="s">
        <v>46</v>
      </c>
      <c r="D41" s="138" t="s">
        <v>42</v>
      </c>
      <c r="E41" s="138"/>
      <c r="F41" s="138"/>
      <c r="G41" s="138"/>
      <c r="H41" s="138"/>
      <c r="I41" s="32">
        <f>'DRIs DATA'!G8</f>
        <v>14.105</v>
      </c>
      <c r="J41" s="139" t="s">
        <v>43</v>
      </c>
      <c r="K41" s="139"/>
      <c r="L41" s="139"/>
      <c r="M41" s="139"/>
      <c r="N41" s="33"/>
      <c r="O41" s="136" t="s">
        <v>48</v>
      </c>
      <c r="P41" s="136"/>
      <c r="Q41" s="136"/>
      <c r="R41" s="136"/>
      <c r="S41" s="136"/>
      <c r="T41" s="4"/>
    </row>
    <row r="42" spans="2:20" ht="18" customHeight="1" x14ac:dyDescent="0.3">
      <c r="B42" s="4"/>
      <c r="C42" s="79" t="s">
        <v>183</v>
      </c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4"/>
    </row>
    <row r="43" spans="2:20" ht="18" customHeight="1" x14ac:dyDescent="0.3">
      <c r="B43" s="4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4"/>
    </row>
    <row r="44" spans="2:20" ht="18" customHeight="1" thickBot="1" x14ac:dyDescent="0.35">
      <c r="B44" s="4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4"/>
    </row>
    <row r="45" spans="2:20" ht="18" customHeight="1" x14ac:dyDescent="0.3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2:20" ht="18" customHeight="1" thickBot="1" x14ac:dyDescent="0.35">
      <c r="B46" s="4"/>
      <c r="C46" s="31" t="s">
        <v>45</v>
      </c>
      <c r="D46" s="140" t="s">
        <v>42</v>
      </c>
      <c r="E46" s="140"/>
      <c r="F46" s="140"/>
      <c r="G46" s="140"/>
      <c r="H46" s="140"/>
      <c r="I46" s="32">
        <f>'DRIs DATA'!H8</f>
        <v>16.059999999999999</v>
      </c>
      <c r="J46" s="139" t="s">
        <v>43</v>
      </c>
      <c r="K46" s="139"/>
      <c r="L46" s="139"/>
      <c r="M46" s="139"/>
      <c r="N46" s="33"/>
      <c r="O46" s="136" t="s">
        <v>47</v>
      </c>
      <c r="P46" s="136"/>
      <c r="Q46" s="136"/>
      <c r="R46" s="136"/>
      <c r="S46" s="136"/>
      <c r="T46" s="4"/>
    </row>
    <row r="47" spans="2:20" ht="18" customHeight="1" x14ac:dyDescent="0.3">
      <c r="B47" s="4"/>
      <c r="C47" s="79" t="s">
        <v>182</v>
      </c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4"/>
    </row>
    <row r="48" spans="2:20" ht="18" customHeight="1" thickBot="1" x14ac:dyDescent="0.35">
      <c r="B48" s="4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4"/>
    </row>
    <row r="49" spans="1:20" ht="18" customHeight="1" x14ac:dyDescent="0.3">
      <c r="B49" s="4"/>
      <c r="T49" s="4"/>
    </row>
    <row r="50" spans="1:20" ht="18" customHeight="1" x14ac:dyDescent="0.3">
      <c r="B50" s="4"/>
      <c r="T50" s="4"/>
    </row>
    <row r="51" spans="1:20" ht="18" customHeight="1" x14ac:dyDescent="0.3">
      <c r="B51" s="4"/>
      <c r="T51" s="4"/>
    </row>
    <row r="52" spans="1:20" ht="18" customHeight="1" thickBot="1" x14ac:dyDescent="0.35">
      <c r="B52" s="4"/>
      <c r="T52" s="4"/>
    </row>
    <row r="53" spans="1:20" ht="18" customHeight="1" x14ac:dyDescent="0.3">
      <c r="B53" s="70" t="s">
        <v>190</v>
      </c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2"/>
    </row>
    <row r="54" spans="1:20" ht="18" customHeight="1" thickBot="1" x14ac:dyDescent="0.35">
      <c r="B54" s="73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5"/>
    </row>
    <row r="55" spans="1:20" ht="18" customHeight="1" x14ac:dyDescent="0.5"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</row>
    <row r="56" spans="1:20" ht="18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8" customHeight="1" x14ac:dyDescent="0.3">
      <c r="A57" s="4"/>
    </row>
    <row r="68" spans="2:21" ht="18" customHeight="1" x14ac:dyDescent="0.3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2:21" ht="18" customHeight="1" thickBot="1" x14ac:dyDescent="0.35">
      <c r="B69" s="4"/>
      <c r="C69" s="145" t="s">
        <v>163</v>
      </c>
      <c r="D69" s="145"/>
      <c r="E69" s="145"/>
      <c r="F69" s="145"/>
      <c r="G69" s="145"/>
      <c r="H69" s="138" t="s">
        <v>169</v>
      </c>
      <c r="I69" s="138"/>
      <c r="J69" s="138"/>
      <c r="K69" s="34">
        <f>ROUND('그룹 전체 사용자의 일일 입력'!B6/MAX('그룹 전체 사용자의 일일 입력'!$B$6,'그룹 전체 사용자의 일일 입력'!$C$6,'그룹 전체 사용자의 일일 입력'!$D$6),1)</f>
        <v>0.6</v>
      </c>
      <c r="L69" s="34" t="s">
        <v>52</v>
      </c>
      <c r="M69" s="34">
        <f>ROUND('그룹 전체 사용자의 일일 입력'!C6/MAX('그룹 전체 사용자의 일일 입력'!$B$6,'그룹 전체 사용자의 일일 입력'!$C$6,'그룹 전체 사용자의 일일 입력'!$D$6),1)</f>
        <v>1</v>
      </c>
      <c r="N69" s="34" t="s">
        <v>52</v>
      </c>
      <c r="O69" s="146">
        <f>ROUND('그룹 전체 사용자의 일일 입력'!D6/MAX('그룹 전체 사용자의 일일 입력'!$B$6,'그룹 전체 사용자의 일일 입력'!$C$6,'그룹 전체 사용자의 일일 입력'!$D$6),1)</f>
        <v>1</v>
      </c>
      <c r="P69" s="146"/>
      <c r="Q69" s="35" t="s">
        <v>53</v>
      </c>
      <c r="R69" s="33"/>
      <c r="S69" s="33"/>
      <c r="T69" s="4"/>
    </row>
    <row r="70" spans="2:21" ht="18" customHeight="1" thickBot="1" x14ac:dyDescent="0.35">
      <c r="B70" s="4"/>
      <c r="C70" s="80" t="s">
        <v>164</v>
      </c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4"/>
      <c r="U70" s="11"/>
    </row>
    <row r="71" spans="2:21" ht="18" customHeight="1" x14ac:dyDescent="0.3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11"/>
    </row>
    <row r="72" spans="2:21" ht="18" customHeight="1" thickBot="1" x14ac:dyDescent="0.35">
      <c r="B72" s="4"/>
      <c r="C72" s="145" t="s">
        <v>50</v>
      </c>
      <c r="D72" s="145"/>
      <c r="E72" s="145"/>
      <c r="F72" s="145"/>
      <c r="G72" s="145"/>
      <c r="H72" s="36"/>
      <c r="I72" s="138" t="s">
        <v>51</v>
      </c>
      <c r="J72" s="138"/>
      <c r="K72" s="34">
        <f>ROUND('DRIs DATA'!L8,1)</f>
        <v>8.4</v>
      </c>
      <c r="L72" s="34" t="s">
        <v>52</v>
      </c>
      <c r="M72" s="34">
        <f>ROUND('DRIs DATA'!K8,1)</f>
        <v>4.9000000000000004</v>
      </c>
      <c r="N72" s="139" t="s">
        <v>53</v>
      </c>
      <c r="O72" s="139"/>
      <c r="P72" s="139"/>
      <c r="Q72" s="139"/>
      <c r="R72" s="37"/>
      <c r="S72" s="33"/>
      <c r="T72" s="4"/>
    </row>
    <row r="73" spans="2:21" ht="18" customHeight="1" x14ac:dyDescent="0.3">
      <c r="B73" s="4"/>
      <c r="C73" s="79" t="s">
        <v>180</v>
      </c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4"/>
      <c r="U73" s="11"/>
    </row>
    <row r="74" spans="2:21" ht="18" customHeight="1" thickBot="1" x14ac:dyDescent="0.35">
      <c r="B74" s="4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11"/>
      <c r="U74" s="11"/>
    </row>
    <row r="75" spans="2:21" ht="18" customHeight="1" x14ac:dyDescent="0.3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2:21" ht="18" customHeight="1" thickBot="1" x14ac:dyDescent="0.35">
      <c r="B76" s="4"/>
      <c r="T76" s="4"/>
    </row>
    <row r="77" spans="2:21" ht="18" customHeight="1" x14ac:dyDescent="0.3">
      <c r="B77" s="70" t="s">
        <v>191</v>
      </c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2"/>
    </row>
    <row r="78" spans="2:21" ht="18" customHeight="1" thickBot="1" x14ac:dyDescent="0.35">
      <c r="B78" s="73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5"/>
    </row>
    <row r="79" spans="2:21" ht="18" customHeight="1" x14ac:dyDescent="0.5"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</row>
    <row r="80" spans="2:21" ht="18" customHeight="1" x14ac:dyDescent="0.3">
      <c r="B80" s="81" t="s">
        <v>167</v>
      </c>
      <c r="C80" s="81"/>
      <c r="D80" s="81"/>
      <c r="E80" s="81"/>
      <c r="F80" s="19"/>
      <c r="G80" s="19"/>
      <c r="H80" s="19"/>
      <c r="L80" s="81" t="s">
        <v>171</v>
      </c>
      <c r="M80" s="81"/>
      <c r="N80" s="81"/>
      <c r="O80" s="81"/>
      <c r="P80" s="81"/>
    </row>
    <row r="81" spans="1:21" ht="18" customHeight="1" x14ac:dyDescent="0.3">
      <c r="L81" s="9"/>
      <c r="M81" s="9"/>
      <c r="N81" s="9"/>
      <c r="O81" s="9"/>
      <c r="P81" s="9"/>
      <c r="Q81" s="9"/>
      <c r="R81" s="9"/>
      <c r="S81" s="9"/>
      <c r="T81" s="9"/>
    </row>
    <row r="82" spans="1:21" ht="18" customHeight="1" x14ac:dyDescent="0.3">
      <c r="L82" s="9"/>
      <c r="M82" s="9"/>
      <c r="N82" s="9"/>
      <c r="O82" s="9"/>
      <c r="P82" s="9"/>
      <c r="Q82" s="9"/>
      <c r="R82" s="9"/>
      <c r="S82" s="9"/>
      <c r="T82" s="9"/>
    </row>
    <row r="83" spans="1:21" ht="18" customHeight="1" x14ac:dyDescent="0.3">
      <c r="L83" s="9"/>
      <c r="M83" s="9"/>
      <c r="N83" s="9"/>
      <c r="O83" s="9"/>
      <c r="P83" s="9"/>
      <c r="Q83" s="9"/>
      <c r="R83" s="9"/>
      <c r="S83" s="9"/>
      <c r="T83" s="9"/>
    </row>
    <row r="84" spans="1:21" ht="18" customHeight="1" x14ac:dyDescent="0.3">
      <c r="A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 ht="18" customHeight="1" x14ac:dyDescent="0.3">
      <c r="A85" s="9"/>
      <c r="U85" s="10"/>
    </row>
    <row r="86" spans="1:21" ht="18" customHeight="1" x14ac:dyDescent="0.3">
      <c r="A86" s="9"/>
      <c r="U86" s="10"/>
    </row>
    <row r="87" spans="1:21" ht="18" customHeight="1" x14ac:dyDescent="0.3">
      <c r="A87" s="9"/>
      <c r="F87" s="9"/>
      <c r="K87" s="9"/>
      <c r="U87" s="10"/>
    </row>
    <row r="88" spans="1:21" ht="18" customHeight="1" x14ac:dyDescent="0.3">
      <c r="C88" s="9"/>
      <c r="D88" s="9"/>
      <c r="E88" s="9"/>
      <c r="F88" s="9"/>
      <c r="H88" s="9"/>
      <c r="I88" s="9"/>
      <c r="J88" s="9"/>
      <c r="K88" s="9"/>
    </row>
    <row r="89" spans="1:21" ht="18" customHeight="1" x14ac:dyDescent="0.3">
      <c r="F89" s="9"/>
      <c r="K89" s="9"/>
    </row>
    <row r="90" spans="1:21" ht="18" customHeight="1" x14ac:dyDescent="0.3">
      <c r="F90" s="9"/>
      <c r="K90" s="9"/>
    </row>
    <row r="91" spans="1:21" ht="18" customHeight="1" x14ac:dyDescent="0.3"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21" ht="18" customHeight="1" thickBot="1" x14ac:dyDescent="0.35">
      <c r="B92" s="9"/>
      <c r="C92" s="9"/>
      <c r="D92" s="9"/>
      <c r="E92" s="9"/>
      <c r="G92" s="9"/>
      <c r="H92" s="9"/>
      <c r="I92" s="9"/>
      <c r="J92" s="9"/>
    </row>
    <row r="93" spans="1:21" ht="18" customHeight="1" x14ac:dyDescent="0.3">
      <c r="B93" s="129" t="s">
        <v>267</v>
      </c>
      <c r="C93" s="130"/>
      <c r="D93" s="130"/>
      <c r="E93" s="130"/>
      <c r="F93" s="130"/>
      <c r="G93" s="130"/>
      <c r="H93" s="130"/>
      <c r="I93" s="130"/>
      <c r="J93" s="131"/>
      <c r="L93" s="129" t="s">
        <v>174</v>
      </c>
      <c r="M93" s="130"/>
      <c r="N93" s="130"/>
      <c r="O93" s="130"/>
      <c r="P93" s="130"/>
      <c r="Q93" s="130"/>
      <c r="R93" s="130"/>
      <c r="S93" s="130"/>
      <c r="T93" s="131"/>
    </row>
    <row r="94" spans="1:21" ht="18" customHeight="1" x14ac:dyDescent="0.3">
      <c r="B94" s="84" t="s">
        <v>170</v>
      </c>
      <c r="C94" s="82"/>
      <c r="D94" s="82"/>
      <c r="E94" s="82"/>
      <c r="F94" s="85">
        <f>ROUND('DRIs DATA'!F16/'DRIs DATA'!C16*100,2)</f>
        <v>81.2</v>
      </c>
      <c r="G94" s="85"/>
      <c r="H94" s="82" t="s">
        <v>166</v>
      </c>
      <c r="I94" s="82"/>
      <c r="J94" s="83"/>
      <c r="L94" s="84" t="s">
        <v>170</v>
      </c>
      <c r="M94" s="82"/>
      <c r="N94" s="82"/>
      <c r="O94" s="82"/>
      <c r="P94" s="82"/>
      <c r="Q94" s="21">
        <f>ROUND('DRIs DATA'!M16/'DRIs DATA'!K16*100,2)</f>
        <v>181.2</v>
      </c>
      <c r="R94" s="82" t="s">
        <v>166</v>
      </c>
      <c r="S94" s="82"/>
      <c r="T94" s="83"/>
    </row>
    <row r="95" spans="1:21" ht="18" customHeight="1" x14ac:dyDescent="0.3">
      <c r="B95" s="38"/>
      <c r="C95" s="4"/>
      <c r="D95" s="4"/>
      <c r="E95" s="4"/>
      <c r="F95" s="4"/>
      <c r="G95" s="4"/>
      <c r="H95" s="4"/>
      <c r="I95" s="4"/>
      <c r="J95" s="39"/>
      <c r="L95" s="38"/>
      <c r="M95" s="4"/>
      <c r="N95" s="4"/>
      <c r="O95" s="4"/>
      <c r="P95" s="4"/>
      <c r="Q95" s="4"/>
      <c r="R95" s="4"/>
      <c r="S95" s="4"/>
      <c r="T95" s="39"/>
    </row>
    <row r="96" spans="1:21" ht="18" customHeight="1" x14ac:dyDescent="0.3">
      <c r="B96" s="87" t="s">
        <v>179</v>
      </c>
      <c r="C96" s="88"/>
      <c r="D96" s="88"/>
      <c r="E96" s="88"/>
      <c r="F96" s="88"/>
      <c r="G96" s="88"/>
      <c r="H96" s="88"/>
      <c r="I96" s="88"/>
      <c r="J96" s="89"/>
      <c r="L96" s="93" t="s">
        <v>172</v>
      </c>
      <c r="M96" s="94"/>
      <c r="N96" s="94"/>
      <c r="O96" s="94"/>
      <c r="P96" s="94"/>
      <c r="Q96" s="94"/>
      <c r="R96" s="94"/>
      <c r="S96" s="94"/>
      <c r="T96" s="95"/>
    </row>
    <row r="97" spans="2:21" ht="18" customHeight="1" x14ac:dyDescent="0.3">
      <c r="B97" s="87"/>
      <c r="C97" s="88"/>
      <c r="D97" s="88"/>
      <c r="E97" s="88"/>
      <c r="F97" s="88"/>
      <c r="G97" s="88"/>
      <c r="H97" s="88"/>
      <c r="I97" s="88"/>
      <c r="J97" s="89"/>
      <c r="L97" s="93"/>
      <c r="M97" s="94"/>
      <c r="N97" s="94"/>
      <c r="O97" s="94"/>
      <c r="P97" s="94"/>
      <c r="Q97" s="94"/>
      <c r="R97" s="94"/>
      <c r="S97" s="94"/>
      <c r="T97" s="95"/>
    </row>
    <row r="98" spans="2:21" ht="18" customHeight="1" x14ac:dyDescent="0.3">
      <c r="B98" s="87"/>
      <c r="C98" s="88"/>
      <c r="D98" s="88"/>
      <c r="E98" s="88"/>
      <c r="F98" s="88"/>
      <c r="G98" s="88"/>
      <c r="H98" s="88"/>
      <c r="I98" s="88"/>
      <c r="J98" s="89"/>
      <c r="L98" s="93"/>
      <c r="M98" s="94"/>
      <c r="N98" s="94"/>
      <c r="O98" s="94"/>
      <c r="P98" s="94"/>
      <c r="Q98" s="94"/>
      <c r="R98" s="94"/>
      <c r="S98" s="94"/>
      <c r="T98" s="95"/>
    </row>
    <row r="99" spans="2:21" ht="18" customHeight="1" x14ac:dyDescent="0.3">
      <c r="B99" s="87"/>
      <c r="C99" s="88"/>
      <c r="D99" s="88"/>
      <c r="E99" s="88"/>
      <c r="F99" s="88"/>
      <c r="G99" s="88"/>
      <c r="H99" s="88"/>
      <c r="I99" s="88"/>
      <c r="J99" s="89"/>
      <c r="L99" s="93"/>
      <c r="M99" s="94"/>
      <c r="N99" s="94"/>
      <c r="O99" s="94"/>
      <c r="P99" s="94"/>
      <c r="Q99" s="94"/>
      <c r="R99" s="94"/>
      <c r="S99" s="94"/>
      <c r="T99" s="95"/>
    </row>
    <row r="100" spans="2:21" ht="18" customHeight="1" x14ac:dyDescent="0.3">
      <c r="B100" s="87"/>
      <c r="C100" s="88"/>
      <c r="D100" s="88"/>
      <c r="E100" s="88"/>
      <c r="F100" s="88"/>
      <c r="G100" s="88"/>
      <c r="H100" s="88"/>
      <c r="I100" s="88"/>
      <c r="J100" s="89"/>
      <c r="L100" s="93"/>
      <c r="M100" s="94"/>
      <c r="N100" s="94"/>
      <c r="O100" s="94"/>
      <c r="P100" s="94"/>
      <c r="Q100" s="94"/>
      <c r="R100" s="94"/>
      <c r="S100" s="94"/>
      <c r="T100" s="95"/>
      <c r="U100" s="15"/>
    </row>
    <row r="101" spans="2:21" ht="18" customHeight="1" thickBot="1" x14ac:dyDescent="0.35">
      <c r="B101" s="90"/>
      <c r="C101" s="91"/>
      <c r="D101" s="91"/>
      <c r="E101" s="91"/>
      <c r="F101" s="91"/>
      <c r="G101" s="91"/>
      <c r="H101" s="91"/>
      <c r="I101" s="91"/>
      <c r="J101" s="92"/>
      <c r="L101" s="96"/>
      <c r="M101" s="97"/>
      <c r="N101" s="97"/>
      <c r="O101" s="97"/>
      <c r="P101" s="97"/>
      <c r="Q101" s="97"/>
      <c r="R101" s="97"/>
      <c r="S101" s="97"/>
      <c r="T101" s="98"/>
      <c r="U101" s="15"/>
    </row>
    <row r="102" spans="2:21" ht="18" customHeight="1" x14ac:dyDescent="0.3">
      <c r="B102" s="16"/>
      <c r="C102" s="16"/>
      <c r="D102" s="16"/>
      <c r="E102" s="16"/>
      <c r="F102" s="16"/>
      <c r="G102" s="16"/>
      <c r="H102" s="16"/>
      <c r="I102" s="16"/>
      <c r="J102" s="16"/>
      <c r="L102" s="26"/>
      <c r="M102" s="26"/>
      <c r="N102" s="26"/>
      <c r="O102" s="26"/>
      <c r="P102" s="26"/>
      <c r="Q102" s="26"/>
      <c r="R102" s="26"/>
      <c r="S102" s="26"/>
      <c r="T102" s="26"/>
      <c r="U102" s="15"/>
    </row>
    <row r="103" spans="2:21" ht="18" customHeight="1" thickBot="1" x14ac:dyDescent="0.35">
      <c r="B103" s="16"/>
      <c r="C103" s="16"/>
      <c r="D103" s="16"/>
      <c r="E103" s="16"/>
      <c r="F103" s="16"/>
      <c r="G103" s="16"/>
      <c r="H103" s="16"/>
      <c r="I103" s="16"/>
      <c r="J103" s="16"/>
      <c r="L103" s="27"/>
      <c r="M103" s="27"/>
      <c r="N103" s="27"/>
      <c r="O103" s="27"/>
      <c r="P103" s="27"/>
      <c r="Q103" s="27"/>
      <c r="R103" s="27"/>
      <c r="S103" s="27"/>
      <c r="T103" s="27"/>
      <c r="U103" s="15"/>
    </row>
    <row r="104" spans="2:21" ht="18" customHeight="1" x14ac:dyDescent="0.3">
      <c r="B104" s="70" t="s">
        <v>192</v>
      </c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2"/>
    </row>
    <row r="105" spans="2:21" ht="18" customHeight="1" thickBot="1" x14ac:dyDescent="0.35">
      <c r="B105" s="73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5"/>
    </row>
    <row r="106" spans="2:21" ht="18" customHeight="1" x14ac:dyDescent="0.5">
      <c r="C106" s="29"/>
      <c r="D106" s="29"/>
      <c r="E106" s="29"/>
      <c r="F106" s="29"/>
      <c r="G106" s="29"/>
      <c r="H106" s="29"/>
      <c r="I106" s="29"/>
    </row>
    <row r="107" spans="2:21" ht="18" customHeight="1" x14ac:dyDescent="0.3">
      <c r="B107" s="81" t="s">
        <v>168</v>
      </c>
      <c r="C107" s="81"/>
      <c r="D107" s="81"/>
      <c r="E107" s="81"/>
      <c r="F107" s="4"/>
      <c r="G107" s="4"/>
      <c r="H107" s="4"/>
      <c r="I107" s="4"/>
      <c r="L107" s="81" t="s">
        <v>269</v>
      </c>
      <c r="M107" s="81"/>
      <c r="N107" s="81"/>
      <c r="O107" s="81"/>
      <c r="P107" s="81"/>
      <c r="Q107" s="4"/>
      <c r="R107" s="4"/>
    </row>
    <row r="115" spans="2:20" ht="18" customHeight="1" x14ac:dyDescent="0.3">
      <c r="G115" s="9"/>
      <c r="Q115" s="9"/>
    </row>
    <row r="116" spans="2:20" ht="18" customHeight="1" x14ac:dyDescent="0.3">
      <c r="G116" s="9"/>
      <c r="Q116" s="9"/>
    </row>
    <row r="117" spans="2:20" ht="18" customHeight="1" x14ac:dyDescent="0.3">
      <c r="G117" s="9"/>
      <c r="Q117" s="9"/>
    </row>
    <row r="118" spans="2:20" ht="18" customHeight="1" x14ac:dyDescent="0.3">
      <c r="D118" s="9"/>
      <c r="E118" s="9"/>
      <c r="F118" s="9"/>
      <c r="G118" s="9"/>
      <c r="I118" s="9"/>
      <c r="N118" s="9"/>
      <c r="O118" s="9"/>
      <c r="P118" s="9"/>
      <c r="Q118" s="9"/>
    </row>
    <row r="119" spans="2:20" ht="18" customHeight="1" thickBot="1" x14ac:dyDescent="0.35">
      <c r="G119" s="9"/>
      <c r="Q119" s="9"/>
    </row>
    <row r="120" spans="2:20" ht="18" customHeight="1" x14ac:dyDescent="0.3">
      <c r="B120" s="76" t="s">
        <v>263</v>
      </c>
      <c r="C120" s="77"/>
      <c r="D120" s="77"/>
      <c r="E120" s="77"/>
      <c r="F120" s="77"/>
      <c r="G120" s="77"/>
      <c r="H120" s="77"/>
      <c r="I120" s="77"/>
      <c r="J120" s="78"/>
      <c r="L120" s="76" t="s">
        <v>264</v>
      </c>
      <c r="M120" s="77"/>
      <c r="N120" s="77"/>
      <c r="O120" s="77"/>
      <c r="P120" s="77"/>
      <c r="Q120" s="77"/>
      <c r="R120" s="77"/>
      <c r="S120" s="77"/>
      <c r="T120" s="78"/>
    </row>
    <row r="121" spans="2:20" ht="18" customHeight="1" x14ac:dyDescent="0.3">
      <c r="B121" s="41" t="s">
        <v>170</v>
      </c>
      <c r="C121" s="14"/>
      <c r="D121" s="14"/>
      <c r="E121" s="13"/>
      <c r="F121" s="85">
        <f>ROUND('DRIs DATA'!F26/'DRIs DATA'!C26*100,2)</f>
        <v>205.76</v>
      </c>
      <c r="G121" s="85"/>
      <c r="H121" s="82" t="s">
        <v>165</v>
      </c>
      <c r="I121" s="82"/>
      <c r="J121" s="83"/>
      <c r="L121" s="40" t="s">
        <v>170</v>
      </c>
      <c r="M121" s="18"/>
      <c r="N121" s="18"/>
      <c r="O121" s="21"/>
      <c r="P121" s="4"/>
      <c r="Q121" s="53">
        <f>ROUND('DRIs DATA'!AH26/'DRIs DATA'!AE26*100,2)</f>
        <v>146.1</v>
      </c>
      <c r="R121" s="82" t="s">
        <v>165</v>
      </c>
      <c r="S121" s="82"/>
      <c r="T121" s="83"/>
    </row>
    <row r="122" spans="2:20" ht="18" customHeight="1" x14ac:dyDescent="0.3">
      <c r="B122" s="42"/>
      <c r="C122" s="13"/>
      <c r="D122" s="13"/>
      <c r="E122" s="13"/>
      <c r="F122" s="13"/>
      <c r="G122" s="13"/>
      <c r="H122" s="13"/>
      <c r="I122" s="13"/>
      <c r="J122" s="43"/>
      <c r="L122" s="38"/>
      <c r="M122" s="4"/>
      <c r="N122" s="4"/>
      <c r="O122" s="4"/>
      <c r="P122" s="4"/>
      <c r="Q122" s="4"/>
      <c r="R122" s="4"/>
      <c r="S122" s="4"/>
      <c r="T122" s="39"/>
    </row>
    <row r="123" spans="2:20" ht="18" customHeight="1" x14ac:dyDescent="0.3">
      <c r="B123" s="99" t="s">
        <v>173</v>
      </c>
      <c r="C123" s="100"/>
      <c r="D123" s="100"/>
      <c r="E123" s="100"/>
      <c r="F123" s="100"/>
      <c r="G123" s="100"/>
      <c r="H123" s="100"/>
      <c r="I123" s="100"/>
      <c r="J123" s="101"/>
      <c r="L123" s="99" t="s">
        <v>268</v>
      </c>
      <c r="M123" s="100"/>
      <c r="N123" s="100"/>
      <c r="O123" s="100"/>
      <c r="P123" s="100"/>
      <c r="Q123" s="100"/>
      <c r="R123" s="100"/>
      <c r="S123" s="100"/>
      <c r="T123" s="101"/>
    </row>
    <row r="124" spans="2:20" ht="18" customHeight="1" x14ac:dyDescent="0.3">
      <c r="B124" s="99"/>
      <c r="C124" s="100"/>
      <c r="D124" s="100"/>
      <c r="E124" s="100"/>
      <c r="F124" s="100"/>
      <c r="G124" s="100"/>
      <c r="H124" s="100"/>
      <c r="I124" s="100"/>
      <c r="J124" s="101"/>
      <c r="L124" s="99"/>
      <c r="M124" s="100"/>
      <c r="N124" s="100"/>
      <c r="O124" s="100"/>
      <c r="P124" s="100"/>
      <c r="Q124" s="100"/>
      <c r="R124" s="100"/>
      <c r="S124" s="100"/>
      <c r="T124" s="101"/>
    </row>
    <row r="125" spans="2:20" ht="18" customHeight="1" x14ac:dyDescent="0.3">
      <c r="B125" s="99"/>
      <c r="C125" s="100"/>
      <c r="D125" s="100"/>
      <c r="E125" s="100"/>
      <c r="F125" s="100"/>
      <c r="G125" s="100"/>
      <c r="H125" s="100"/>
      <c r="I125" s="100"/>
      <c r="J125" s="101"/>
      <c r="L125" s="99"/>
      <c r="M125" s="100"/>
      <c r="N125" s="100"/>
      <c r="O125" s="100"/>
      <c r="P125" s="100"/>
      <c r="Q125" s="100"/>
      <c r="R125" s="100"/>
      <c r="S125" s="100"/>
      <c r="T125" s="101"/>
    </row>
    <row r="126" spans="2:20" ht="18" customHeight="1" x14ac:dyDescent="0.3">
      <c r="B126" s="99"/>
      <c r="C126" s="100"/>
      <c r="D126" s="100"/>
      <c r="E126" s="100"/>
      <c r="F126" s="100"/>
      <c r="G126" s="100"/>
      <c r="H126" s="100"/>
      <c r="I126" s="100"/>
      <c r="J126" s="101"/>
      <c r="L126" s="99"/>
      <c r="M126" s="100"/>
      <c r="N126" s="100"/>
      <c r="O126" s="100"/>
      <c r="P126" s="100"/>
      <c r="Q126" s="100"/>
      <c r="R126" s="100"/>
      <c r="S126" s="100"/>
      <c r="T126" s="101"/>
    </row>
    <row r="127" spans="2:20" ht="18" customHeight="1" x14ac:dyDescent="0.3">
      <c r="B127" s="99"/>
      <c r="C127" s="100"/>
      <c r="D127" s="100"/>
      <c r="E127" s="100"/>
      <c r="F127" s="100"/>
      <c r="G127" s="100"/>
      <c r="H127" s="100"/>
      <c r="I127" s="100"/>
      <c r="J127" s="101"/>
      <c r="L127" s="99"/>
      <c r="M127" s="100"/>
      <c r="N127" s="100"/>
      <c r="O127" s="100"/>
      <c r="P127" s="100"/>
      <c r="Q127" s="100"/>
      <c r="R127" s="100"/>
      <c r="S127" s="100"/>
      <c r="T127" s="101"/>
    </row>
    <row r="128" spans="2:20" ht="17.25" thickBot="1" x14ac:dyDescent="0.35">
      <c r="B128" s="102"/>
      <c r="C128" s="103"/>
      <c r="D128" s="103"/>
      <c r="E128" s="103"/>
      <c r="F128" s="103"/>
      <c r="G128" s="103"/>
      <c r="H128" s="103"/>
      <c r="I128" s="103"/>
      <c r="J128" s="104"/>
      <c r="L128" s="102"/>
      <c r="M128" s="103"/>
      <c r="N128" s="103"/>
      <c r="O128" s="103"/>
      <c r="P128" s="103"/>
      <c r="Q128" s="103"/>
      <c r="R128" s="103"/>
      <c r="S128" s="103"/>
      <c r="T128" s="104"/>
    </row>
    <row r="129" spans="2:21" ht="18" customHeight="1" thickBot="1" x14ac:dyDescent="0.35">
      <c r="C129" s="17"/>
      <c r="D129" s="17"/>
      <c r="E129" s="17"/>
      <c r="F129" s="17"/>
      <c r="G129" s="17"/>
      <c r="H129" s="17"/>
    </row>
    <row r="130" spans="2:21" ht="18" customHeight="1" x14ac:dyDescent="0.3">
      <c r="B130" s="70" t="s">
        <v>261</v>
      </c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2"/>
      <c r="N130" s="52"/>
      <c r="O130" s="70" t="s">
        <v>262</v>
      </c>
      <c r="P130" s="71"/>
      <c r="Q130" s="71"/>
      <c r="R130" s="71"/>
      <c r="S130" s="71"/>
      <c r="T130" s="72"/>
    </row>
    <row r="131" spans="2:21" ht="18" customHeight="1" thickBot="1" x14ac:dyDescent="0.35">
      <c r="B131" s="73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5"/>
      <c r="N131" s="52"/>
      <c r="O131" s="73"/>
      <c r="P131" s="74"/>
      <c r="Q131" s="74"/>
      <c r="R131" s="74"/>
      <c r="S131" s="74"/>
      <c r="T131" s="75"/>
    </row>
    <row r="132" spans="2:21" ht="18" customHeight="1" x14ac:dyDescent="0.3">
      <c r="P132" s="17"/>
      <c r="Q132" s="17"/>
      <c r="R132" s="17"/>
      <c r="U132"/>
    </row>
    <row r="133" spans="2:21" ht="18" customHeight="1" x14ac:dyDescent="0.3">
      <c r="P133" s="17"/>
      <c r="Q133" s="17"/>
      <c r="R133" s="17"/>
      <c r="S133" s="17"/>
      <c r="T133" s="17"/>
      <c r="U133"/>
    </row>
    <row r="134" spans="2:21" ht="18" customHeight="1" x14ac:dyDescent="0.3">
      <c r="P134" s="17"/>
      <c r="Q134" s="17"/>
      <c r="R134" s="17"/>
      <c r="S134" s="17"/>
      <c r="T134" s="17"/>
      <c r="U134"/>
    </row>
    <row r="135" spans="2:21" ht="18" customHeight="1" x14ac:dyDescent="0.3">
      <c r="U135"/>
    </row>
    <row r="136" spans="2:21" ht="18" customHeight="1" x14ac:dyDescent="0.3">
      <c r="U136"/>
    </row>
    <row r="137" spans="2:21" ht="18" customHeight="1" x14ac:dyDescent="0.3">
      <c r="B137" s="9"/>
      <c r="D137" s="9"/>
      <c r="E137" s="9"/>
      <c r="F137" s="9"/>
      <c r="G137" s="9"/>
      <c r="S137" t="s">
        <v>259</v>
      </c>
      <c r="U137"/>
    </row>
    <row r="138" spans="2:21" ht="18" customHeight="1" x14ac:dyDescent="0.3">
      <c r="B138" s="9"/>
      <c r="D138" s="9"/>
      <c r="E138" s="9"/>
      <c r="F138" s="9"/>
      <c r="G138" s="9"/>
      <c r="U138"/>
    </row>
    <row r="139" spans="2:21" ht="18" customHeight="1" x14ac:dyDescent="0.3">
      <c r="B139" s="9"/>
      <c r="E139" s="9"/>
      <c r="F139" s="9"/>
      <c r="G139" s="9"/>
      <c r="U139"/>
    </row>
    <row r="140" spans="2:21" ht="18" customHeight="1" x14ac:dyDescent="0.3">
      <c r="B140" s="9"/>
      <c r="E140" s="9"/>
      <c r="F140" s="9"/>
      <c r="G140" s="9"/>
      <c r="S140" t="s">
        <v>260</v>
      </c>
      <c r="U140"/>
    </row>
    <row r="141" spans="2:21" ht="18" customHeight="1" x14ac:dyDescent="0.3">
      <c r="U141"/>
    </row>
    <row r="142" spans="2:21" ht="18" customHeight="1" x14ac:dyDescent="0.3">
      <c r="U142"/>
    </row>
    <row r="143" spans="2:21" ht="18" customHeight="1" x14ac:dyDescent="0.3">
      <c r="S143" t="s">
        <v>259</v>
      </c>
      <c r="U143"/>
    </row>
    <row r="144" spans="2:21" ht="18" customHeight="1" x14ac:dyDescent="0.3">
      <c r="D144" s="9"/>
      <c r="G144" s="9"/>
      <c r="U144"/>
    </row>
    <row r="145" spans="2:21" ht="18" customHeight="1" x14ac:dyDescent="0.3">
      <c r="H145" s="9"/>
      <c r="U145"/>
    </row>
    <row r="146" spans="2:21" ht="18" customHeight="1" x14ac:dyDescent="0.3">
      <c r="D146" s="9"/>
      <c r="E146" s="9"/>
      <c r="F146" s="9"/>
      <c r="G146" s="9"/>
      <c r="S146" t="s">
        <v>259</v>
      </c>
      <c r="U146"/>
    </row>
    <row r="147" spans="2:21" ht="18" customHeight="1" x14ac:dyDescent="0.3">
      <c r="D147" s="9"/>
      <c r="E147" s="9"/>
      <c r="F147" s="9"/>
      <c r="G147" s="9"/>
      <c r="H147" s="9"/>
      <c r="U147"/>
    </row>
    <row r="148" spans="2:21" ht="18" customHeight="1" x14ac:dyDescent="0.3">
      <c r="D148" s="9"/>
      <c r="E148" s="9"/>
      <c r="F148" s="9"/>
      <c r="G148" s="9"/>
      <c r="H148" s="9"/>
      <c r="R148" s="9"/>
      <c r="S148" s="9"/>
      <c r="T148" s="9"/>
      <c r="U148"/>
    </row>
    <row r="149" spans="2:21" ht="18" customHeight="1" x14ac:dyDescent="0.3">
      <c r="H149" s="9"/>
      <c r="I149" s="9"/>
      <c r="J149" s="9"/>
      <c r="K149" s="9"/>
      <c r="U149"/>
    </row>
    <row r="150" spans="2:21" ht="18" customHeight="1" x14ac:dyDescent="0.3">
      <c r="P150" s="9"/>
      <c r="Q150" s="9"/>
      <c r="R150" s="9"/>
      <c r="S150" s="9"/>
      <c r="T150" s="9"/>
      <c r="U150"/>
    </row>
    <row r="151" spans="2:21" ht="18" customHeight="1" x14ac:dyDescent="0.3">
      <c r="P151" s="9"/>
      <c r="Q151" s="9"/>
      <c r="R151" s="9"/>
      <c r="S151" s="9"/>
      <c r="T151" s="9"/>
      <c r="U151"/>
    </row>
    <row r="153" spans="2:21" ht="18" customHeight="1" x14ac:dyDescent="0.3">
      <c r="B153" s="15"/>
    </row>
    <row r="154" spans="2:21" ht="18" customHeight="1" thickBot="1" x14ac:dyDescent="0.35">
      <c r="B154" s="15"/>
    </row>
    <row r="155" spans="2:21" ht="18" customHeight="1" x14ac:dyDescent="0.3">
      <c r="B155" s="70" t="s">
        <v>193</v>
      </c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2"/>
    </row>
    <row r="156" spans="2:21" ht="18" customHeight="1" thickBot="1" x14ac:dyDescent="0.35">
      <c r="B156" s="73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5"/>
    </row>
    <row r="157" spans="2:21" ht="18" customHeight="1" x14ac:dyDescent="0.5"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</row>
    <row r="158" spans="2:21" ht="18" customHeight="1" x14ac:dyDescent="0.3">
      <c r="B158" s="81" t="s">
        <v>176</v>
      </c>
      <c r="C158" s="81"/>
      <c r="D158" s="81"/>
      <c r="E158" s="4"/>
      <c r="F158" s="4"/>
      <c r="G158" s="4"/>
      <c r="H158" s="4"/>
      <c r="I158" s="4"/>
      <c r="L158" s="81" t="s">
        <v>177</v>
      </c>
      <c r="M158" s="81"/>
      <c r="N158" s="81"/>
      <c r="O158" s="4"/>
      <c r="P158" s="4"/>
      <c r="Q158" s="4"/>
      <c r="R158" s="4"/>
      <c r="S158" s="4"/>
    </row>
    <row r="159" spans="2:21" ht="18" customHeight="1" x14ac:dyDescent="0.3">
      <c r="S159" s="4"/>
    </row>
    <row r="160" spans="2:21" ht="18" customHeight="1" x14ac:dyDescent="0.3">
      <c r="S160" s="4"/>
    </row>
    <row r="161" spans="2:19" ht="18" customHeight="1" x14ac:dyDescent="0.3">
      <c r="S161" s="4"/>
    </row>
    <row r="162" spans="2:19" ht="18" customHeight="1" x14ac:dyDescent="0.3">
      <c r="S162" s="4"/>
    </row>
    <row r="163" spans="2:19" ht="18" customHeight="1" x14ac:dyDescent="0.3">
      <c r="S163" s="4"/>
    </row>
    <row r="164" spans="2:19" ht="18" customHeight="1" x14ac:dyDescent="0.3">
      <c r="S164" s="4"/>
    </row>
    <row r="165" spans="2:19" ht="18" customHeight="1" x14ac:dyDescent="0.3">
      <c r="S165" s="4"/>
    </row>
    <row r="166" spans="2:19" ht="18" customHeight="1" x14ac:dyDescent="0.3">
      <c r="G166" s="9"/>
      <c r="Q166" s="9"/>
      <c r="S166" s="4"/>
    </row>
    <row r="167" spans="2:19" ht="18" customHeight="1" x14ac:dyDescent="0.3">
      <c r="G167" s="9"/>
      <c r="Q167" s="9"/>
      <c r="S167" s="4"/>
    </row>
    <row r="168" spans="2:19" ht="18" customHeight="1" x14ac:dyDescent="0.3">
      <c r="G168" s="9"/>
      <c r="Q168" s="9"/>
      <c r="S168" s="4"/>
    </row>
    <row r="169" spans="2:19" ht="18" customHeight="1" x14ac:dyDescent="0.3">
      <c r="D169" s="9"/>
      <c r="E169" s="9"/>
      <c r="F169" s="9"/>
      <c r="G169" s="9"/>
      <c r="I169" s="9"/>
      <c r="N169" s="9"/>
      <c r="O169" s="9"/>
      <c r="P169" s="9"/>
      <c r="Q169" s="9"/>
      <c r="S169" s="4"/>
    </row>
    <row r="170" spans="2:19" ht="18" customHeight="1" thickBot="1" x14ac:dyDescent="0.35">
      <c r="G170" s="9"/>
      <c r="Q170" s="9"/>
      <c r="S170" s="4"/>
    </row>
    <row r="171" spans="2:19" ht="18" customHeight="1" x14ac:dyDescent="0.3">
      <c r="B171" s="76" t="s">
        <v>265</v>
      </c>
      <c r="C171" s="77"/>
      <c r="D171" s="77"/>
      <c r="E171" s="77"/>
      <c r="F171" s="77"/>
      <c r="G171" s="77"/>
      <c r="H171" s="77"/>
      <c r="I171" s="77"/>
      <c r="J171" s="78"/>
      <c r="L171" s="76" t="s">
        <v>175</v>
      </c>
      <c r="M171" s="77"/>
      <c r="N171" s="77"/>
      <c r="O171" s="77"/>
      <c r="P171" s="77"/>
      <c r="Q171" s="77"/>
      <c r="R171" s="77"/>
      <c r="S171" s="78"/>
    </row>
    <row r="172" spans="2:19" ht="18" customHeight="1" x14ac:dyDescent="0.3">
      <c r="B172" s="40" t="s">
        <v>170</v>
      </c>
      <c r="C172" s="18"/>
      <c r="D172" s="18"/>
      <c r="E172" s="4"/>
      <c r="F172" s="85">
        <f>ROUND('DRIs DATA'!F36/'DRIs DATA'!C36*100,2)</f>
        <v>67.989999999999995</v>
      </c>
      <c r="G172" s="85"/>
      <c r="H172" s="18" t="s">
        <v>165</v>
      </c>
      <c r="I172" s="18"/>
      <c r="J172" s="39"/>
      <c r="L172" s="40" t="s">
        <v>170</v>
      </c>
      <c r="M172" s="18"/>
      <c r="N172" s="18"/>
      <c r="O172" s="4"/>
      <c r="P172" s="4"/>
      <c r="Q172" s="21">
        <f>ROUND('DRIs DATA'!T36/'DRIs DATA'!R36*100,2)</f>
        <v>375.44</v>
      </c>
      <c r="R172" s="18" t="s">
        <v>165</v>
      </c>
      <c r="S172" s="39"/>
    </row>
    <row r="173" spans="2:19" ht="18" customHeight="1" x14ac:dyDescent="0.3">
      <c r="B173" s="38"/>
      <c r="C173" s="4"/>
      <c r="D173" s="4"/>
      <c r="E173" s="4"/>
      <c r="F173" s="4"/>
      <c r="G173" s="4"/>
      <c r="H173" s="4"/>
      <c r="I173" s="4"/>
      <c r="J173" s="39"/>
      <c r="L173" s="38"/>
      <c r="M173" s="4"/>
      <c r="N173" s="4"/>
      <c r="O173" s="4"/>
      <c r="P173" s="4"/>
      <c r="Q173" s="4"/>
      <c r="R173" s="4"/>
      <c r="S173" s="39"/>
    </row>
    <row r="174" spans="2:19" ht="18" customHeight="1" x14ac:dyDescent="0.3">
      <c r="B174" s="99" t="s">
        <v>184</v>
      </c>
      <c r="C174" s="100"/>
      <c r="D174" s="100"/>
      <c r="E174" s="100"/>
      <c r="F174" s="100"/>
      <c r="G174" s="100"/>
      <c r="H174" s="100"/>
      <c r="I174" s="100"/>
      <c r="J174" s="101"/>
      <c r="L174" s="99" t="s">
        <v>186</v>
      </c>
      <c r="M174" s="100"/>
      <c r="N174" s="100"/>
      <c r="O174" s="100"/>
      <c r="P174" s="100"/>
      <c r="Q174" s="100"/>
      <c r="R174" s="100"/>
      <c r="S174" s="101"/>
    </row>
    <row r="175" spans="2:19" ht="18" customHeight="1" x14ac:dyDescent="0.3">
      <c r="B175" s="99"/>
      <c r="C175" s="100"/>
      <c r="D175" s="100"/>
      <c r="E175" s="100"/>
      <c r="F175" s="100"/>
      <c r="G175" s="100"/>
      <c r="H175" s="100"/>
      <c r="I175" s="100"/>
      <c r="J175" s="101"/>
      <c r="L175" s="99"/>
      <c r="M175" s="100"/>
      <c r="N175" s="100"/>
      <c r="O175" s="100"/>
      <c r="P175" s="100"/>
      <c r="Q175" s="100"/>
      <c r="R175" s="100"/>
      <c r="S175" s="101"/>
    </row>
    <row r="176" spans="2:19" ht="18" customHeight="1" x14ac:dyDescent="0.3">
      <c r="B176" s="99"/>
      <c r="C176" s="100"/>
      <c r="D176" s="100"/>
      <c r="E176" s="100"/>
      <c r="F176" s="100"/>
      <c r="G176" s="100"/>
      <c r="H176" s="100"/>
      <c r="I176" s="100"/>
      <c r="J176" s="101"/>
      <c r="L176" s="99"/>
      <c r="M176" s="100"/>
      <c r="N176" s="100"/>
      <c r="O176" s="100"/>
      <c r="P176" s="100"/>
      <c r="Q176" s="100"/>
      <c r="R176" s="100"/>
      <c r="S176" s="101"/>
    </row>
    <row r="177" spans="2:19" ht="18" customHeight="1" x14ac:dyDescent="0.3">
      <c r="B177" s="99"/>
      <c r="C177" s="100"/>
      <c r="D177" s="100"/>
      <c r="E177" s="100"/>
      <c r="F177" s="100"/>
      <c r="G177" s="100"/>
      <c r="H177" s="100"/>
      <c r="I177" s="100"/>
      <c r="J177" s="101"/>
      <c r="L177" s="99"/>
      <c r="M177" s="100"/>
      <c r="N177" s="100"/>
      <c r="O177" s="100"/>
      <c r="P177" s="100"/>
      <c r="Q177" s="100"/>
      <c r="R177" s="100"/>
      <c r="S177" s="101"/>
    </row>
    <row r="178" spans="2:19" ht="18" customHeight="1" x14ac:dyDescent="0.3">
      <c r="B178" s="99"/>
      <c r="C178" s="100"/>
      <c r="D178" s="100"/>
      <c r="E178" s="100"/>
      <c r="F178" s="100"/>
      <c r="G178" s="100"/>
      <c r="H178" s="100"/>
      <c r="I178" s="100"/>
      <c r="J178" s="101"/>
      <c r="L178" s="99"/>
      <c r="M178" s="100"/>
      <c r="N178" s="100"/>
      <c r="O178" s="100"/>
      <c r="P178" s="100"/>
      <c r="Q178" s="100"/>
      <c r="R178" s="100"/>
      <c r="S178" s="101"/>
    </row>
    <row r="179" spans="2:19" ht="18" customHeight="1" x14ac:dyDescent="0.3">
      <c r="B179" s="99"/>
      <c r="C179" s="100"/>
      <c r="D179" s="100"/>
      <c r="E179" s="100"/>
      <c r="F179" s="100"/>
      <c r="G179" s="100"/>
      <c r="H179" s="100"/>
      <c r="I179" s="100"/>
      <c r="J179" s="101"/>
      <c r="L179" s="99"/>
      <c r="M179" s="100"/>
      <c r="N179" s="100"/>
      <c r="O179" s="100"/>
      <c r="P179" s="100"/>
      <c r="Q179" s="100"/>
      <c r="R179" s="100"/>
      <c r="S179" s="101"/>
    </row>
    <row r="180" spans="2:19" ht="18" customHeight="1" thickBot="1" x14ac:dyDescent="0.35">
      <c r="B180" s="102"/>
      <c r="C180" s="103"/>
      <c r="D180" s="103"/>
      <c r="E180" s="103"/>
      <c r="F180" s="103"/>
      <c r="G180" s="103"/>
      <c r="H180" s="103"/>
      <c r="I180" s="103"/>
      <c r="J180" s="104"/>
      <c r="L180" s="99"/>
      <c r="M180" s="100"/>
      <c r="N180" s="100"/>
      <c r="O180" s="100"/>
      <c r="P180" s="100"/>
      <c r="Q180" s="100"/>
      <c r="R180" s="100"/>
      <c r="S180" s="101"/>
    </row>
    <row r="181" spans="2:19" ht="18" customHeight="1" x14ac:dyDescent="0.3">
      <c r="B181" s="17"/>
      <c r="C181" s="17"/>
      <c r="D181" s="17"/>
      <c r="E181" s="17"/>
      <c r="F181" s="17"/>
      <c r="G181" s="17"/>
      <c r="H181" s="17"/>
      <c r="I181" s="17"/>
      <c r="L181" s="99"/>
      <c r="M181" s="100"/>
      <c r="N181" s="100"/>
      <c r="O181" s="100"/>
      <c r="P181" s="100"/>
      <c r="Q181" s="100"/>
      <c r="R181" s="100"/>
      <c r="S181" s="101"/>
    </row>
    <row r="182" spans="2:19" ht="18" customHeight="1" thickBot="1" x14ac:dyDescent="0.35">
      <c r="L182" s="102"/>
      <c r="M182" s="103"/>
      <c r="N182" s="103"/>
      <c r="O182" s="103"/>
      <c r="P182" s="103"/>
      <c r="Q182" s="103"/>
      <c r="R182" s="103"/>
      <c r="S182" s="104"/>
    </row>
    <row r="183" spans="2:19" ht="18" customHeight="1" x14ac:dyDescent="0.3">
      <c r="B183" s="81" t="s">
        <v>178</v>
      </c>
      <c r="C183" s="81"/>
      <c r="D183" s="81"/>
      <c r="E183" s="4"/>
      <c r="F183" s="4"/>
      <c r="G183" s="4"/>
      <c r="H183" s="4"/>
      <c r="S183" s="4"/>
    </row>
    <row r="184" spans="2:19" ht="18" customHeight="1" x14ac:dyDescent="0.3">
      <c r="S184" s="4"/>
    </row>
    <row r="185" spans="2:19" ht="18" customHeight="1" x14ac:dyDescent="0.3">
      <c r="M185" s="9"/>
      <c r="N185" s="9"/>
      <c r="O185" s="9"/>
      <c r="P185" s="9"/>
      <c r="Q185" s="9"/>
      <c r="R185" s="9"/>
      <c r="S185" s="4"/>
    </row>
    <row r="186" spans="2:19" ht="18" customHeight="1" x14ac:dyDescent="0.3">
      <c r="M186" s="9"/>
      <c r="N186" s="9"/>
      <c r="O186" s="9"/>
      <c r="P186" s="9"/>
      <c r="Q186" s="9"/>
      <c r="R186" s="9"/>
      <c r="S186" s="4"/>
    </row>
    <row r="187" spans="2:19" ht="18" customHeight="1" x14ac:dyDescent="0.3">
      <c r="M187" s="9"/>
      <c r="N187" s="9"/>
      <c r="O187" s="9"/>
      <c r="P187" s="9"/>
      <c r="Q187" s="9"/>
      <c r="R187" s="9"/>
      <c r="S187" s="4"/>
    </row>
    <row r="188" spans="2:19" ht="18" customHeight="1" x14ac:dyDescent="0.3">
      <c r="M188" s="9"/>
      <c r="N188" s="9"/>
      <c r="O188" s="9"/>
      <c r="P188" s="9"/>
      <c r="Q188" s="9"/>
      <c r="R188" s="9"/>
      <c r="S188" s="4"/>
    </row>
    <row r="189" spans="2:19" ht="18" customHeight="1" x14ac:dyDescent="0.3">
      <c r="S189" s="4"/>
    </row>
    <row r="190" spans="2:19" ht="18" customHeight="1" x14ac:dyDescent="0.3">
      <c r="S190" s="4"/>
    </row>
    <row r="191" spans="2:19" ht="18" customHeight="1" x14ac:dyDescent="0.3">
      <c r="G191" s="9"/>
      <c r="S191" s="4"/>
    </row>
    <row r="192" spans="2:19" ht="18" customHeight="1" x14ac:dyDescent="0.3">
      <c r="G192" s="9"/>
      <c r="S192" s="4"/>
    </row>
    <row r="193" spans="2:20" ht="18" customHeight="1" x14ac:dyDescent="0.3">
      <c r="G193" s="9"/>
      <c r="S193" s="4"/>
    </row>
    <row r="194" spans="2:20" ht="18" customHeight="1" x14ac:dyDescent="0.3">
      <c r="D194" s="9"/>
      <c r="E194" s="9"/>
      <c r="F194" s="9"/>
      <c r="G194" s="9"/>
      <c r="S194" s="4"/>
    </row>
    <row r="195" spans="2:20" ht="18" customHeight="1" thickBot="1" x14ac:dyDescent="0.35">
      <c r="G195" s="9"/>
      <c r="S195" s="4"/>
    </row>
    <row r="196" spans="2:20" ht="18" customHeight="1" x14ac:dyDescent="0.3">
      <c r="B196" s="76" t="s">
        <v>266</v>
      </c>
      <c r="C196" s="77"/>
      <c r="D196" s="77"/>
      <c r="E196" s="77"/>
      <c r="F196" s="77"/>
      <c r="G196" s="77"/>
      <c r="H196" s="77"/>
      <c r="I196" s="77"/>
      <c r="J196" s="78"/>
      <c r="S196" s="4"/>
    </row>
    <row r="197" spans="2:20" ht="18" customHeight="1" x14ac:dyDescent="0.3">
      <c r="B197" s="40" t="s">
        <v>170</v>
      </c>
      <c r="C197" s="18"/>
      <c r="D197" s="18"/>
      <c r="E197" s="4"/>
      <c r="F197" s="85">
        <f>ROUND('DRIs DATA'!F46/'DRIs DATA'!C46*100,2)</f>
        <v>182.86</v>
      </c>
      <c r="G197" s="85"/>
      <c r="H197" s="18" t="s">
        <v>165</v>
      </c>
      <c r="I197" s="10"/>
      <c r="J197" s="39"/>
      <c r="S197" s="4"/>
    </row>
    <row r="198" spans="2:20" ht="18" customHeight="1" x14ac:dyDescent="0.3">
      <c r="B198" s="38"/>
      <c r="C198" s="4"/>
      <c r="D198" s="4"/>
      <c r="E198" s="4"/>
      <c r="F198" s="4"/>
      <c r="G198" s="4"/>
      <c r="H198" s="4"/>
      <c r="I198" s="4"/>
      <c r="J198" s="39"/>
      <c r="S198" s="4"/>
    </row>
    <row r="199" spans="2:20" ht="18" customHeight="1" x14ac:dyDescent="0.3">
      <c r="B199" s="99" t="s">
        <v>185</v>
      </c>
      <c r="C199" s="100"/>
      <c r="D199" s="100"/>
      <c r="E199" s="100"/>
      <c r="F199" s="100"/>
      <c r="G199" s="100"/>
      <c r="H199" s="100"/>
      <c r="I199" s="100"/>
      <c r="J199" s="101"/>
      <c r="S199" s="4"/>
    </row>
    <row r="200" spans="2:20" ht="18" customHeight="1" x14ac:dyDescent="0.3">
      <c r="B200" s="99"/>
      <c r="C200" s="100"/>
      <c r="D200" s="100"/>
      <c r="E200" s="100"/>
      <c r="F200" s="100"/>
      <c r="G200" s="100"/>
      <c r="H200" s="100"/>
      <c r="I200" s="100"/>
      <c r="J200" s="101"/>
      <c r="S200" s="4"/>
    </row>
    <row r="201" spans="2:20" ht="18" customHeight="1" x14ac:dyDescent="0.3">
      <c r="B201" s="99"/>
      <c r="C201" s="100"/>
      <c r="D201" s="100"/>
      <c r="E201" s="100"/>
      <c r="F201" s="100"/>
      <c r="G201" s="100"/>
      <c r="H201" s="100"/>
      <c r="I201" s="100"/>
      <c r="J201" s="101"/>
      <c r="S201" s="4"/>
    </row>
    <row r="202" spans="2:20" ht="18" customHeight="1" x14ac:dyDescent="0.3">
      <c r="B202" s="99"/>
      <c r="C202" s="100"/>
      <c r="D202" s="100"/>
      <c r="E202" s="100"/>
      <c r="F202" s="100"/>
      <c r="G202" s="100"/>
      <c r="H202" s="100"/>
      <c r="I202" s="100"/>
      <c r="J202" s="101"/>
      <c r="S202" s="4"/>
    </row>
    <row r="203" spans="2:20" ht="18" customHeight="1" x14ac:dyDescent="0.3">
      <c r="B203" s="99"/>
      <c r="C203" s="100"/>
      <c r="D203" s="100"/>
      <c r="E203" s="100"/>
      <c r="F203" s="100"/>
      <c r="G203" s="100"/>
      <c r="H203" s="100"/>
      <c r="I203" s="100"/>
      <c r="J203" s="101"/>
      <c r="S203" s="4"/>
    </row>
    <row r="204" spans="2:20" ht="18" customHeight="1" thickBot="1" x14ac:dyDescent="0.35">
      <c r="B204" s="102"/>
      <c r="C204" s="103"/>
      <c r="D204" s="103"/>
      <c r="E204" s="103"/>
      <c r="F204" s="103"/>
      <c r="G204" s="103"/>
      <c r="H204" s="103"/>
      <c r="I204" s="103"/>
      <c r="J204" s="104"/>
      <c r="S204" s="4"/>
    </row>
    <row r="205" spans="2:20" ht="18" customHeight="1" thickBot="1" x14ac:dyDescent="0.35">
      <c r="K205" s="8"/>
    </row>
    <row r="206" spans="2:20" ht="18" customHeight="1" x14ac:dyDescent="0.3">
      <c r="B206" s="70" t="s">
        <v>194</v>
      </c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2"/>
    </row>
    <row r="207" spans="2:20" ht="18" customHeight="1" thickBot="1" x14ac:dyDescent="0.35">
      <c r="B207" s="73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5"/>
    </row>
    <row r="208" spans="2:20" ht="18" customHeight="1" x14ac:dyDescent="0.5">
      <c r="B208" s="25"/>
      <c r="C208" s="25"/>
      <c r="D208" s="25"/>
      <c r="E208" s="25"/>
      <c r="F208" s="25"/>
      <c r="G208" s="25"/>
      <c r="H208" s="25"/>
      <c r="I208" s="25"/>
    </row>
    <row r="209" spans="2:14" ht="18" customHeight="1" x14ac:dyDescent="0.3">
      <c r="B209" s="105" t="s">
        <v>187</v>
      </c>
      <c r="C209" s="105"/>
      <c r="D209" s="105"/>
      <c r="E209" s="105"/>
      <c r="F209" s="105"/>
      <c r="G209" s="105"/>
      <c r="H209" s="105"/>
      <c r="I209" s="22">
        <f>'DRIs DATA'!B6</f>
        <v>2000</v>
      </c>
      <c r="J209" s="4" t="s">
        <v>188</v>
      </c>
      <c r="K209" s="4"/>
      <c r="L209" s="4"/>
      <c r="M209" s="4"/>
      <c r="N209" s="4"/>
    </row>
    <row r="210" spans="2:14" ht="18" customHeight="1" x14ac:dyDescent="0.3">
      <c r="B210" s="86" t="s">
        <v>189</v>
      </c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4"/>
    </row>
    <row r="211" spans="2:14" ht="18" customHeight="1" x14ac:dyDescent="0.3">
      <c r="N211" s="4"/>
    </row>
    <row r="212" spans="2:14" ht="18" customHeight="1" x14ac:dyDescent="0.3">
      <c r="C212" t="s">
        <v>273</v>
      </c>
      <c r="N212" s="4"/>
    </row>
    <row r="213" spans="2:14" ht="18" customHeight="1" x14ac:dyDescent="0.3">
      <c r="N213" s="4"/>
    </row>
    <row r="214" spans="2:14" ht="18" customHeight="1" x14ac:dyDescent="0.3">
      <c r="N214" s="4"/>
    </row>
    <row r="215" spans="2:14" ht="18" customHeight="1" x14ac:dyDescent="0.3">
      <c r="N215" s="4"/>
    </row>
    <row r="216" spans="2:14" ht="18" customHeight="1" x14ac:dyDescent="0.3">
      <c r="N216" s="4"/>
    </row>
    <row r="217" spans="2:14" ht="18" customHeight="1" x14ac:dyDescent="0.3">
      <c r="N217" s="4"/>
    </row>
    <row r="218" spans="2:14" ht="18" customHeight="1" x14ac:dyDescent="0.3">
      <c r="N218" s="4"/>
    </row>
    <row r="219" spans="2:14" ht="18" customHeight="1" x14ac:dyDescent="0.3">
      <c r="N219" s="4"/>
    </row>
    <row r="220" spans="2:14" ht="18" customHeight="1" x14ac:dyDescent="0.3">
      <c r="N220" s="4"/>
    </row>
    <row r="221" spans="2:14" ht="18" customHeight="1" x14ac:dyDescent="0.3">
      <c r="N221" s="4"/>
    </row>
    <row r="222" spans="2:14" ht="18" customHeight="1" x14ac:dyDescent="0.3">
      <c r="N222" s="4"/>
    </row>
    <row r="223" spans="2:14" ht="18" customHeight="1" x14ac:dyDescent="0.3">
      <c r="N223" s="4"/>
    </row>
    <row r="224" spans="2:14" ht="18" customHeight="1" x14ac:dyDescent="0.3">
      <c r="N224" s="4"/>
    </row>
    <row r="225" spans="2:14" ht="18" customHeight="1" x14ac:dyDescent="0.3">
      <c r="N225" s="4"/>
    </row>
    <row r="226" spans="2:14" ht="18" customHeight="1" x14ac:dyDescent="0.3">
      <c r="N226" s="4"/>
    </row>
    <row r="227" spans="2:14" ht="18" customHeight="1" x14ac:dyDescent="0.3">
      <c r="N227" s="4"/>
    </row>
    <row r="228" spans="2:14" ht="18" customHeight="1" x14ac:dyDescent="0.3">
      <c r="N228" s="4"/>
    </row>
    <row r="229" spans="2:14" ht="18" customHeight="1" x14ac:dyDescent="0.3">
      <c r="N229" s="4"/>
    </row>
    <row r="230" spans="2:14" ht="18" customHeight="1" x14ac:dyDescent="0.3">
      <c r="N230" s="4"/>
    </row>
    <row r="231" spans="2:14" ht="18" customHeight="1" x14ac:dyDescent="0.3">
      <c r="N231" s="4"/>
    </row>
    <row r="232" spans="2:14" ht="18" customHeight="1" x14ac:dyDescent="0.3">
      <c r="N232" s="4"/>
    </row>
    <row r="233" spans="2:14" ht="18" customHeight="1" x14ac:dyDescent="0.3">
      <c r="N233" s="4"/>
    </row>
    <row r="234" spans="2:14" ht="18" customHeight="1" x14ac:dyDescent="0.3">
      <c r="N234" s="4"/>
    </row>
    <row r="235" spans="2:14" ht="18" customHeight="1" x14ac:dyDescent="0.3">
      <c r="N235" s="4"/>
    </row>
    <row r="236" spans="2:14" ht="18" customHeight="1" x14ac:dyDescent="0.3">
      <c r="N236" s="4"/>
    </row>
    <row r="237" spans="2:14" ht="18" customHeight="1" x14ac:dyDescent="0.3">
      <c r="N237" s="4"/>
    </row>
    <row r="238" spans="2:14" ht="18" customHeight="1" x14ac:dyDescent="0.3">
      <c r="N238" s="4"/>
    </row>
    <row r="239" spans="2:14" ht="18" customHeight="1" x14ac:dyDescent="0.3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4"/>
    </row>
    <row r="240" spans="2:14" ht="18" customHeight="1" x14ac:dyDescent="0.3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4"/>
    </row>
    <row r="241" spans="2:14" ht="18" customHeight="1" x14ac:dyDescent="0.3"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4"/>
    </row>
    <row r="242" spans="2:14" ht="18" customHeight="1" x14ac:dyDescent="0.3"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4"/>
    </row>
    <row r="243" spans="2:14" ht="18" customHeight="1" x14ac:dyDescent="0.3">
      <c r="N243" s="4"/>
    </row>
    <row r="244" spans="2:14" ht="18" customHeight="1" x14ac:dyDescent="0.3">
      <c r="N244" s="4"/>
    </row>
    <row r="245" spans="2:14" ht="18" customHeight="1" x14ac:dyDescent="0.3">
      <c r="N245" s="4"/>
    </row>
    <row r="246" spans="2:14" ht="18" customHeight="1" x14ac:dyDescent="0.3">
      <c r="N246" s="4"/>
    </row>
    <row r="247" spans="2:14" ht="18" customHeight="1" x14ac:dyDescent="0.3">
      <c r="N247" s="4"/>
    </row>
    <row r="248" spans="2:14" ht="18" customHeight="1" x14ac:dyDescent="0.3">
      <c r="N248" s="4"/>
    </row>
    <row r="249" spans="2:14" ht="18" customHeight="1" x14ac:dyDescent="0.3">
      <c r="N249" s="4"/>
    </row>
    <row r="250" spans="2:14" ht="18" customHeight="1" x14ac:dyDescent="0.3">
      <c r="N250" s="4"/>
    </row>
    <row r="251" spans="2:14" ht="18" customHeight="1" x14ac:dyDescent="0.3">
      <c r="N251" s="4"/>
    </row>
    <row r="252" spans="2:14" ht="18" customHeight="1" x14ac:dyDescent="0.3">
      <c r="N252" s="4"/>
    </row>
    <row r="253" spans="2:14" ht="18" customHeight="1" x14ac:dyDescent="0.3">
      <c r="N253" s="4"/>
    </row>
    <row r="254" spans="2:14" ht="18" customHeight="1" x14ac:dyDescent="0.3">
      <c r="N254" s="4"/>
    </row>
    <row r="255" spans="2:14" ht="18" customHeight="1" x14ac:dyDescent="0.3">
      <c r="N255" s="4"/>
    </row>
    <row r="256" spans="2:14" ht="18" customHeight="1" x14ac:dyDescent="0.3">
      <c r="N256" s="4"/>
    </row>
    <row r="257" spans="14:14" ht="18" customHeight="1" x14ac:dyDescent="0.3">
      <c r="N257" s="4"/>
    </row>
    <row r="258" spans="14:14" ht="18" customHeight="1" x14ac:dyDescent="0.3">
      <c r="N258" s="4"/>
    </row>
    <row r="259" spans="14:14" ht="18" customHeight="1" x14ac:dyDescent="0.3">
      <c r="N259" s="4"/>
    </row>
  </sheetData>
  <mergeCells count="76">
    <mergeCell ref="B5:S9"/>
    <mergeCell ref="B2:S4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  <mergeCell ref="F12:I13"/>
    <mergeCell ref="L107:P107"/>
    <mergeCell ref="L80:P80"/>
    <mergeCell ref="B93:J93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C47:S48"/>
    <mergeCell ref="L93:T93"/>
    <mergeCell ref="B107:E107"/>
    <mergeCell ref="L123:T128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209:H209"/>
    <mergeCell ref="B130:M131"/>
    <mergeCell ref="O130:T131"/>
    <mergeCell ref="B174:J180"/>
    <mergeCell ref="B206:T207"/>
    <mergeCell ref="L171:S171"/>
    <mergeCell ref="B77:T78"/>
    <mergeCell ref="C73:S74"/>
    <mergeCell ref="B80:E80"/>
    <mergeCell ref="B171:J171"/>
    <mergeCell ref="R121:T121"/>
    <mergeCell ref="L120:T120"/>
    <mergeCell ref="B94:E94"/>
    <mergeCell ref="F94:G94"/>
    <mergeCell ref="H94:J94"/>
    <mergeCell ref="L94:P94"/>
    <mergeCell ref="R94:T94"/>
    <mergeCell ref="H121:J121"/>
    <mergeCell ref="F121:G121"/>
  </mergeCells>
  <phoneticPr fontId="1" type="noConversion"/>
  <pageMargins left="0.25" right="0.25" top="0.75" bottom="0.75" header="0.3" footer="0.3"/>
  <pageSetup paperSize="9" scale="78" fitToHeight="0" orientation="portrait" r:id="rId1"/>
  <rowBreaks count="4" manualBreakCount="4">
    <brk id="51" max="20" man="1"/>
    <brk id="102" max="20" man="1"/>
    <brk id="153" max="20" man="1"/>
    <brk id="204" max="2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ncc</cp:lastModifiedBy>
  <cp:lastPrinted>2020-07-30T01:21:07Z</cp:lastPrinted>
  <dcterms:created xsi:type="dcterms:W3CDTF">2015-06-13T08:19:18Z</dcterms:created>
  <dcterms:modified xsi:type="dcterms:W3CDTF">2021-08-25T05:34:58Z</dcterms:modified>
</cp:coreProperties>
</file>