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<sst xmlns="http://schemas.openxmlformats.org/spreadsheetml/2006/main" count="692" uniqueCount="337">
  <si>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</si>
  <si>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</si>
  <si>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</si>
  <si>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</si>
  <si>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</si>
  <si>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</si>
  <si>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</si>
  <si>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</si>
  <si>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</si>
  <si>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</si>
  <si>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</si>
  <si>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</si>
  <si>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</si>
  <si>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</si>
  <si>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</si>
  <si>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</si>
  <si>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</si>
  <si>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</si>
  <si>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</si>
  <si>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</si>
  <si>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</si>
  <si>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</si>
  <si>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</si>
  <si>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</si>
  <si>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</si>
  <si>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</si>
  <si>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</si>
  <si>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</si>
  <si>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</si>
  <si>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</si>
  <si>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</si>
  <si>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</si>
  <si>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</si>
  <si>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</si>
  <si>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</si>
  <si>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</si>
  <si>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</si>
  <si>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</si>
  <si>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</si>
  <si>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</si>
  <si>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</si>
  <si>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</si>
  <si>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</si>
  <si>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</si>
  <si>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</si>
  <si>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</si>
  <si>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</si>
  <si>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</si>
  <si>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</si>
  <si>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</si>
  <si>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</si>
  <si>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</si>
  <si>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</si>
  <si>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</si>
  <si>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</si>
  <si>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</si>
  <si>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</si>
  <si>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</si>
  <si>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</si>
  <si>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</si>
  <si>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</si>
  <si>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</si>
  <si>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</si>
  <si>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</si>
  <si>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</si>
  <si>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</si>
  <si>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</si>
  <si>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</si>
  <si>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</si>
  <si>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</si>
  <si>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</si>
  <si>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</si>
  <si>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</si>
  <si>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</si>
  <si>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</si>
  <si>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</si>
  <si>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</si>
  <si>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</si>
  <si>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</si>
  <si>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</si>
  <si>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</si>
  <si>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</si>
  <si>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</si>
  <si>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</si>
  <si>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</si>
  <si>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</si>
  <si>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</si>
  <si>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</si>
  <si>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</si>
  <si>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</si>
  <si>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</si>
  <si>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</si>
  <si>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</si>
  <si>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</si>
  <si>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</si>
  <si>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</si>
  <si>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</si>
  <si>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</si>
  <si>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</si>
  <si>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</si>
  <si>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</si>
  <si>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</si>
  <si>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</si>
  <si>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</si>
  <si>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</si>
  <si>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</si>
  <si>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</si>
  <si>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</si>
  <si>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</si>
  <si>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</si>
  <si>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</si>
  <si>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</si>
  <si>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</si>
  <si>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</si>
  <si>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</si>
  <si>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</si>
  <si>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</si>
  <si>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</si>
  <si>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</si>
  <si>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</si>
  <si>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</si>
  <si>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</si>
  <si>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</si>
  <si>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</si>
  <si>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</si>
  <si>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</si>
  <si>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</si>
  <si>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</si>
  <si>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</si>
  <si>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</si>
  <si>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</si>
  <si>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</si>
  <si>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</si>
  <si>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</si>
  <si>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</si>
  <si>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</si>
  <si>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</si>
  <si>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</si>
  <si>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</si>
  <si>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</si>
  <si>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</si>
  <si>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</si>
  <si>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</si>
  <si>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</si>
  <si>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</si>
  <si>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</si>
  <si>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</si>
  <si>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</si>
  <si>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</si>
  <si>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</si>
  <si>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</si>
  <si>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</si>
  <si>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</si>
  <si>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</si>
  <si>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</si>
  <si>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</si>
  <si>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</si>
  <si>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</si>
  <si>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</si>
  <si>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</si>
  <si>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</si>
  <si>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</si>
  <si>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</si>
  <si>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</si>
  <si>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</si>
  <si>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</si>
  <si>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</si>
  <si>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</si>
  <si>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</si>
  <si>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</si>
  <si>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</si>
  <si>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</si>
  <si>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</si>
  <si>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</si>
  <si>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</si>
  <si>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</si>
  <si>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</si>
  <si>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</si>
  <si>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</si>
  <si>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</si>
  <si>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</si>
  <si>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</si>
  <si>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</si>
  <si>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</si>
  <si>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</si>
  <si>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</si>
  <si>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</si>
  <si>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</si>
  <si>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</si>
  <si>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</si>
  <si>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</si>
  <si>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</si>
  <si>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</si>
  <si>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</si>
  <si>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</si>
  <si>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</si>
  <si>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</si>
  <si>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</si>
  <si>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</si>
  <si>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</si>
  <si>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</si>
  <si>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</si>
  <si>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</si>
  <si>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</si>
  <si>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</si>
  <si>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</si>
  <si>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</si>
  <si>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</si>
  <si>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</si>
  <si>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</si>
  <si>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</si>
  <si>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</si>
  <si>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</si>
  <si>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</si>
  <si>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</si>
  <si>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</si>
  <si>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</si>
  <si>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</si>
  <si>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</si>
  <si>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</si>
  <si>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</si>
  <si>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</si>
  <si>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</si>
  <si>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</si>
  <si>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</si>
  <si>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</si>
  <si>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</si>
  <si>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</si>
  <si>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</si>
  <si>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</si>
  <si>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</si>
  <si>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</si>
  <si>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</si>
  <si>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</si>
  <si>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</si>
  <si>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</si>
  <si>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</si>
  <si>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</si>
  <si>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</si>
  <si>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</si>
  <si>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</si>
  <si>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</si>
  <si>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</si>
  <si>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</si>
  <si>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</si>
  <si>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</si>
  <si>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</si>
  <si>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</si>
  <si>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</si>
  <si>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</si>
  <si>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</si>
  <si>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</si>
  <si>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</si>
  <si>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</si>
  <si>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</si>
  <si>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</si>
  <si>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</si>
  <si>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</si>
  <si>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</si>
  <si>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</si>
  <si>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</si>
  <si>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</si>
  <si>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</si>
  <si>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</si>
  <si>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</si>
  <si>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</si>
  <si>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</si>
  <si>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</si>
  <si>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</si>
  <si>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</si>
  <si>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</si>
  <si>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</si>
  <si>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</si>
  <si>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</si>
  <si>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</si>
  <si>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</si>
  <si>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</si>
  <si>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</si>
  <si>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</si>
  <si>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</si>
  <si>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</si>
  <si>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마그네슘</t>
    <phoneticPr fontId="1" type="noConversion"/>
  </si>
  <si>
    <t>열량영양소</t>
    <phoneticPr fontId="1" type="noConversion"/>
  </si>
  <si>
    <t>비타민D</t>
    <phoneticPr fontId="1" type="noConversion"/>
  </si>
  <si>
    <t>비타민C</t>
    <phoneticPr fontId="1" type="noConversion"/>
  </si>
  <si>
    <t>셀레늄</t>
    <phoneticPr fontId="1" type="noConversion"/>
  </si>
  <si>
    <t>불포화지방산</t>
    <phoneticPr fontId="1" type="noConversion"/>
  </si>
  <si>
    <t>권장섭취량</t>
    <phoneticPr fontId="1" type="noConversion"/>
  </si>
  <si>
    <t>비타민E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</si>
  <si>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</si>
  <si>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</si>
  <si>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</si>
  <si>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</si>
  <si>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</si>
  <si>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엽산(μg DFE/일)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</si>
  <si>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</si>
  <si>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</si>
  <si>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</si>
  <si>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</si>
  <si>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몰리브덴</t>
    <phoneticPr fontId="1" type="noConversion"/>
  </si>
  <si>
    <t>구리(ug/일)</t>
    <phoneticPr fontId="1" type="noConversion"/>
  </si>
  <si>
    <t>적정비율(최대)</t>
    <phoneticPr fontId="1" type="noConversion"/>
  </si>
  <si>
    <t>지용성 비타민</t>
    <phoneticPr fontId="1" type="noConversion"/>
  </si>
  <si>
    <t>M</t>
  </si>
  <si>
    <t>n-3불포화</t>
    <phoneticPr fontId="1" type="noConversion"/>
  </si>
  <si>
    <t>n-6불포화</t>
    <phoneticPr fontId="1" type="noConversion"/>
  </si>
  <si>
    <t>비타민B12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</si>
  <si>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</si>
  <si>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</si>
  <si>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</si>
  <si>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</si>
  <si>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</si>
  <si>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</si>
  <si>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</si>
  <si>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</si>
  <si>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</si>
  <si>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</si>
  <si>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</si>
  <si>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</si>
  <si>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</si>
  <si>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</si>
  <si>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니아신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</si>
  <si>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</si>
  <si>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</si>
  <si>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</si>
  <si>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</si>
  <si>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</si>
  <si>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</si>
  <si>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</si>
  <si>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</si>
  <si>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</si>
  <si>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</si>
  <si>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</si>
  <si>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임성민, ID : H1900809)</t>
  </si>
  <si>
    <t>2021년 08월 24일 15:47:21</t>
  </si>
  <si>
    <t>H1900809</t>
  </si>
  <si>
    <t>임성민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</si>
</sst>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71.572730000000007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673496"/>
        <c:axId val="261674280"/>
      </c:barChart>
      <c:catAx>
        <c:axId val="261673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674280"/>
        <c:crosses val="autoZero"/>
        <c:auto val="1"/>
        <c:lblAlgn val="ctr"/>
        <c:lblOffset val="100"/>
        <c:noMultiLvlLbl val="0"/>
      </c:catAx>
      <c:valAx>
        <c:axId val="261674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673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2.4608954999999999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2320"/>
        <c:axId val="455704280"/>
      </c:barChart>
      <c:catAx>
        <c:axId val="455702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4280"/>
        <c:crosses val="autoZero"/>
        <c:auto val="1"/>
        <c:lblAlgn val="ctr"/>
        <c:lblOffset val="100"/>
        <c:noMultiLvlLbl val="0"/>
      </c:catAx>
      <c:valAx>
        <c:axId val="455704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0.77323660000000005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99576"/>
        <c:axId val="455700360"/>
      </c:barChart>
      <c:catAx>
        <c:axId val="455699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0360"/>
        <c:crosses val="autoZero"/>
        <c:auto val="1"/>
        <c:lblAlgn val="ctr"/>
        <c:lblOffset val="100"/>
        <c:noMultiLvlLbl val="0"/>
      </c:catAx>
      <c:valAx>
        <c:axId val="455700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99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1120.6949999999999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1928"/>
        <c:axId val="455705456"/>
      </c:barChart>
      <c:catAx>
        <c:axId val="455701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5456"/>
        <c:crosses val="autoZero"/>
        <c:auto val="1"/>
        <c:lblAlgn val="ctr"/>
        <c:lblOffset val="100"/>
        <c:noMultiLvlLbl val="0"/>
      </c:catAx>
      <c:valAx>
        <c:axId val="455705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1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2884.0050000000001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1536"/>
        <c:axId val="455705064"/>
      </c:barChart>
      <c:catAx>
        <c:axId val="45570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5064"/>
        <c:crosses val="autoZero"/>
        <c:auto val="1"/>
        <c:lblAlgn val="ctr"/>
        <c:lblOffset val="100"/>
        <c:noMultiLvlLbl val="0"/>
      </c:catAx>
      <c:valAx>
        <c:axId val="4557050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99.138069999999999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99184"/>
        <c:axId val="455703104"/>
      </c:barChart>
      <c:catAx>
        <c:axId val="45569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3104"/>
        <c:crosses val="autoZero"/>
        <c:auto val="1"/>
        <c:lblAlgn val="ctr"/>
        <c:lblOffset val="100"/>
        <c:noMultiLvlLbl val="0"/>
      </c:catAx>
      <c:valAx>
        <c:axId val="455703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9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131.94470000000001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2712"/>
        <c:axId val="455703496"/>
      </c:barChart>
      <c:catAx>
        <c:axId val="455702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3496"/>
        <c:crosses val="autoZero"/>
        <c:auto val="1"/>
        <c:lblAlgn val="ctr"/>
        <c:lblOffset val="100"/>
        <c:noMultiLvlLbl val="0"/>
      </c:catAx>
      <c:valAx>
        <c:axId val="455703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2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10.879757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3760"/>
        <c:axId val="456380624"/>
      </c:barChart>
      <c:catAx>
        <c:axId val="45638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0624"/>
        <c:crosses val="autoZero"/>
        <c:auto val="1"/>
        <c:lblAlgn val="ctr"/>
        <c:lblOffset val="100"/>
        <c:noMultiLvlLbl val="0"/>
      </c:catAx>
      <c:valAx>
        <c:axId val="456380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673.45934999999997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1800"/>
        <c:axId val="456381016"/>
      </c:barChart>
      <c:catAx>
        <c:axId val="45638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1016"/>
        <c:crosses val="autoZero"/>
        <c:auto val="1"/>
        <c:lblAlgn val="ctr"/>
        <c:lblOffset val="100"/>
        <c:noMultiLvlLbl val="0"/>
      </c:catAx>
      <c:valAx>
        <c:axId val="4563810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2.9564106999999999E-2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6112"/>
        <c:axId val="456386504"/>
      </c:barChart>
      <c:catAx>
        <c:axId val="45638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6504"/>
        <c:crosses val="autoZero"/>
        <c:auto val="1"/>
        <c:lblAlgn val="ctr"/>
        <c:lblOffset val="100"/>
        <c:noMultiLvlLbl val="0"/>
      </c:catAx>
      <c:valAx>
        <c:axId val="456386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2.7614624999999999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7680"/>
        <c:axId val="456382976"/>
      </c:barChart>
      <c:catAx>
        <c:axId val="456387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2976"/>
        <c:crosses val="autoZero"/>
        <c:auto val="1"/>
        <c:lblAlgn val="ctr"/>
        <c:lblOffset val="100"/>
        <c:noMultiLvlLbl val="0"/>
      </c:catAx>
      <c:valAx>
        <c:axId val="456382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19.998774999999998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676240"/>
        <c:axId val="455771872"/>
      </c:barChart>
      <c:catAx>
        <c:axId val="26167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1872"/>
        <c:crosses val="autoZero"/>
        <c:auto val="1"/>
        <c:lblAlgn val="ctr"/>
        <c:lblOffset val="100"/>
        <c:noMultiLvlLbl val="0"/>
      </c:catAx>
      <c:valAx>
        <c:axId val="455771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676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177.97057000000001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5328"/>
        <c:axId val="456386896"/>
      </c:barChart>
      <c:catAx>
        <c:axId val="45638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6896"/>
        <c:crosses val="autoZero"/>
        <c:auto val="1"/>
        <c:lblAlgn val="ctr"/>
        <c:lblOffset val="100"/>
        <c:noMultiLvlLbl val="0"/>
      </c:catAx>
      <c:valAx>
        <c:axId val="456386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83.262749999999997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7288"/>
        <c:axId val="456384544"/>
      </c:barChart>
      <c:catAx>
        <c:axId val="456387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4544"/>
        <c:crosses val="autoZero"/>
        <c:auto val="1"/>
        <c:lblAlgn val="ctr"/>
        <c:lblOffset val="100"/>
        <c:noMultiLvlLbl val="0"/>
      </c:catAx>
      <c:valAx>
        <c:axId val="45638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7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4.3719999999999999</c:v>
                </c:pt>
                <c:pt idx="1">
                  <c:v>16.286000000000001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6380232"/>
        <c:axId val="454818152"/>
      </c:barChart>
      <c:catAx>
        <c:axId val="45638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8152"/>
        <c:crosses val="autoZero"/>
        <c:auto val="1"/>
        <c:lblAlgn val="ctr"/>
        <c:lblOffset val="100"/>
        <c:noMultiLvlLbl val="0"/>
      </c:catAx>
      <c:valAx>
        <c:axId val="45481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0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12.182717</c:v>
                </c:pt>
                <c:pt idx="1">
                  <c:v>15.039012</c:v>
                </c:pt>
                <c:pt idx="2">
                  <c:v>11.471444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440.39532000000003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4624"/>
        <c:axId val="454812664"/>
      </c:barChart>
      <c:catAx>
        <c:axId val="45481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2664"/>
        <c:crosses val="autoZero"/>
        <c:auto val="1"/>
        <c:lblAlgn val="ctr"/>
        <c:lblOffset val="100"/>
        <c:noMultiLvlLbl val="0"/>
      </c:catAx>
      <c:valAx>
        <c:axId val="454812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18.791052000000001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9720"/>
        <c:axId val="454815800"/>
      </c:barChart>
      <c:catAx>
        <c:axId val="45481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5800"/>
        <c:crosses val="autoZero"/>
        <c:auto val="1"/>
        <c:lblAlgn val="ctr"/>
        <c:lblOffset val="100"/>
        <c:noMultiLvlLbl val="0"/>
      </c:catAx>
      <c:valAx>
        <c:axId val="454815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68.510999999999996</c:v>
                </c:pt>
                <c:pt idx="1">
                  <c:v>12.823</c:v>
                </c:pt>
                <c:pt idx="2">
                  <c:v>18.666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4816192"/>
        <c:axId val="454813448"/>
      </c:barChart>
      <c:catAx>
        <c:axId val="45481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3448"/>
        <c:crosses val="autoZero"/>
        <c:auto val="1"/>
        <c:lblAlgn val="ctr"/>
        <c:lblOffset val="100"/>
        <c:noMultiLvlLbl val="0"/>
      </c:catAx>
      <c:valAx>
        <c:axId val="454813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1814.7772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3840"/>
        <c:axId val="454814232"/>
      </c:barChart>
      <c:catAx>
        <c:axId val="45481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4232"/>
        <c:crosses val="autoZero"/>
        <c:auto val="1"/>
        <c:lblAlgn val="ctr"/>
        <c:lblOffset val="100"/>
        <c:noMultiLvlLbl val="0"/>
      </c:catAx>
      <c:valAx>
        <c:axId val="454814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87.654529999999994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8544"/>
        <c:axId val="454820112"/>
      </c:barChart>
      <c:catAx>
        <c:axId val="45481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20112"/>
        <c:crosses val="autoZero"/>
        <c:auto val="1"/>
        <c:lblAlgn val="ctr"/>
        <c:lblOffset val="100"/>
        <c:noMultiLvlLbl val="0"/>
      </c:catAx>
      <c:valAx>
        <c:axId val="454820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421.75195000000002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8936"/>
        <c:axId val="454816976"/>
      </c:barChart>
      <c:catAx>
        <c:axId val="45481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6976"/>
        <c:crosses val="autoZero"/>
        <c:auto val="1"/>
        <c:lblAlgn val="ctr"/>
        <c:lblOffset val="100"/>
        <c:noMultiLvlLbl val="0"/>
      </c:catAx>
      <c:valAx>
        <c:axId val="454816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2.9382708000000002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0304"/>
        <c:axId val="455772656"/>
      </c:barChart>
      <c:catAx>
        <c:axId val="455770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2656"/>
        <c:crosses val="autoZero"/>
        <c:auto val="1"/>
        <c:lblAlgn val="ctr"/>
        <c:lblOffset val="100"/>
        <c:noMultiLvlLbl val="0"/>
      </c:catAx>
      <c:valAx>
        <c:axId val="455772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4704.4022999999997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09672"/>
        <c:axId val="457516336"/>
      </c:barChart>
      <c:catAx>
        <c:axId val="457509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16336"/>
        <c:crosses val="autoZero"/>
        <c:auto val="1"/>
        <c:lblAlgn val="ctr"/>
        <c:lblOffset val="100"/>
        <c:noMultiLvlLbl val="0"/>
      </c:catAx>
      <c:valAx>
        <c:axId val="457516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09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13.636877999999999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13592"/>
        <c:axId val="457515944"/>
      </c:barChart>
      <c:catAx>
        <c:axId val="457513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15944"/>
        <c:crosses val="autoZero"/>
        <c:auto val="1"/>
        <c:lblAlgn val="ctr"/>
        <c:lblOffset val="100"/>
        <c:noMultiLvlLbl val="0"/>
      </c:catAx>
      <c:valAx>
        <c:axId val="457515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13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1.7365619999999999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10456"/>
        <c:axId val="457510848"/>
      </c:barChart>
      <c:catAx>
        <c:axId val="45751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10848"/>
        <c:crosses val="autoZero"/>
        <c:auto val="1"/>
        <c:lblAlgn val="ctr"/>
        <c:lblOffset val="100"/>
        <c:noMultiLvlLbl val="0"/>
      </c:catAx>
      <c:valAx>
        <c:axId val="457510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1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238.07831999999999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3048"/>
        <c:axId val="455773832"/>
      </c:barChart>
      <c:catAx>
        <c:axId val="455773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3832"/>
        <c:crosses val="autoZero"/>
        <c:auto val="1"/>
        <c:lblAlgn val="ctr"/>
        <c:lblOffset val="100"/>
        <c:noMultiLvlLbl val="0"/>
      </c:catAx>
      <c:valAx>
        <c:axId val="455773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3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1.3155683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6968"/>
        <c:axId val="455771480"/>
      </c:barChart>
      <c:catAx>
        <c:axId val="45577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1480"/>
        <c:crosses val="autoZero"/>
        <c:auto val="1"/>
        <c:lblAlgn val="ctr"/>
        <c:lblOffset val="100"/>
        <c:noMultiLvlLbl val="0"/>
      </c:catAx>
      <c:valAx>
        <c:axId val="455771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16.223454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5792"/>
        <c:axId val="455776184"/>
      </c:barChart>
      <c:catAx>
        <c:axId val="45577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6184"/>
        <c:crosses val="autoZero"/>
        <c:auto val="1"/>
        <c:lblAlgn val="ctr"/>
        <c:lblOffset val="100"/>
        <c:noMultiLvlLbl val="0"/>
      </c:catAx>
      <c:valAx>
        <c:axId val="455776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1.7365619999999999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4224"/>
        <c:axId val="455775400"/>
      </c:barChart>
      <c:catAx>
        <c:axId val="45577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5400"/>
        <c:crosses val="autoZero"/>
        <c:auto val="1"/>
        <c:lblAlgn val="ctr"/>
        <c:lblOffset val="100"/>
        <c:noMultiLvlLbl val="0"/>
      </c:catAx>
      <c:valAx>
        <c:axId val="455775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449.73935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0696"/>
        <c:axId val="455775008"/>
      </c:barChart>
      <c:catAx>
        <c:axId val="455770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5008"/>
        <c:crosses val="autoZero"/>
        <c:auto val="1"/>
        <c:lblAlgn val="ctr"/>
        <c:lblOffset val="100"/>
        <c:noMultiLvlLbl val="0"/>
      </c:catAx>
      <c:valAx>
        <c:axId val="455775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0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8.4225150000000006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98008"/>
        <c:axId val="455699968"/>
      </c:barChart>
      <c:catAx>
        <c:axId val="45569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699968"/>
        <c:crosses val="autoZero"/>
        <c:auto val="1"/>
        <c:lblAlgn val="ctr"/>
        <c:lblOffset val="100"/>
        <c:noMultiLvlLbl val="0"/>
      </c:catAx>
      <c:valAx>
        <c:axId val="455699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9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임성민, ID : H1900809)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24일 15:47:21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2200</v>
      </c>
      <c r="C6" s="59">
        <f>'DRIs DATA 입력'!C6</f>
        <v>1814.7772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71.572730000000007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19.998774999999998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68.510999999999996</v>
      </c>
      <c r="G8" s="59">
        <f>'DRIs DATA 입력'!G8</f>
        <v>12.823</v>
      </c>
      <c r="H8" s="59">
        <f>'DRIs DATA 입력'!H8</f>
        <v>18.666</v>
      </c>
      <c r="I8" s="55"/>
      <c r="J8" s="59" t="s">
        <v>215</v>
      </c>
      <c r="K8" s="59">
        <f>'DRIs DATA 입력'!K8</f>
        <v>4.3719999999999999</v>
      </c>
      <c r="L8" s="59">
        <f>'DRIs DATA 입력'!L8</f>
        <v>16.286000000000001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440.39532000000003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18.791052000000001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2.9382708000000002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238.07831999999999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87.654529999999994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1.6517903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1.3155683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16.223454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1.7365619999999999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449.73935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8.4225150000000006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2.4608954999999999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0.77323660000000005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421.75195000000002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1120.6949999999999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4704.4022999999997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2884.0050000000001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99.138069999999999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131.94470000000001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13.636877999999999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10.879757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673.45934999999997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2.9564106999999999E-2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2.7614624999999999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177.97057000000001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83.262749999999997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5" sqref="H55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3.5" customHeight="1" x14ac:dyDescent="0.3">
      <c r="A1" s="56" t="s">
        <v>307</v>
      </c>
      <c r="B1" s="55" t="s">
        <v>333</v>
      </c>
      <c r="G1" s="56" t="s">
        <v>308</v>
      </c>
      <c r="H1" s="55" t="s">
        <v>334</v>
      </c>
    </row>
    <row r="3" spans="1:27" x14ac:dyDescent="0.3">
      <c r="A3" s="65" t="s">
        <v>309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310</v>
      </c>
      <c r="B4" s="66"/>
      <c r="C4" s="66"/>
      <c r="E4" s="61" t="s">
        <v>282</v>
      </c>
      <c r="F4" s="62"/>
      <c r="G4" s="62"/>
      <c r="H4" s="63"/>
      <c r="J4" s="61" t="s">
        <v>286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311</v>
      </c>
      <c r="V4" s="66"/>
      <c r="W4" s="66"/>
      <c r="X4" s="66"/>
      <c r="Y4" s="66"/>
      <c r="Z4" s="66"/>
    </row>
    <row r="5" spans="1:27" x14ac:dyDescent="0.3">
      <c r="A5" s="60"/>
      <c r="B5" s="60" t="s">
        <v>312</v>
      </c>
      <c r="C5" s="60" t="s">
        <v>276</v>
      </c>
      <c r="E5" s="60"/>
      <c r="F5" s="60" t="s">
        <v>49</v>
      </c>
      <c r="G5" s="60" t="s">
        <v>313</v>
      </c>
      <c r="H5" s="60" t="s">
        <v>45</v>
      </c>
      <c r="J5" s="60"/>
      <c r="K5" s="60" t="s">
        <v>304</v>
      </c>
      <c r="L5" s="60" t="s">
        <v>305</v>
      </c>
      <c r="N5" s="60"/>
      <c r="O5" s="60" t="s">
        <v>277</v>
      </c>
      <c r="P5" s="60" t="s">
        <v>287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287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310</v>
      </c>
      <c r="B6" s="60">
        <v>2200</v>
      </c>
      <c r="C6" s="60">
        <v>1814.7772</v>
      </c>
      <c r="E6" s="60" t="s">
        <v>314</v>
      </c>
      <c r="F6" s="60">
        <v>55</v>
      </c>
      <c r="G6" s="60">
        <v>15</v>
      </c>
      <c r="H6" s="60">
        <v>7</v>
      </c>
      <c r="J6" s="60" t="s">
        <v>314</v>
      </c>
      <c r="K6" s="60">
        <v>0.1</v>
      </c>
      <c r="L6" s="60">
        <v>4</v>
      </c>
      <c r="N6" s="60" t="s">
        <v>315</v>
      </c>
      <c r="O6" s="60">
        <v>50</v>
      </c>
      <c r="P6" s="60">
        <v>60</v>
      </c>
      <c r="Q6" s="60">
        <v>0</v>
      </c>
      <c r="R6" s="60">
        <v>0</v>
      </c>
      <c r="S6" s="60">
        <v>71.572730000000007</v>
      </c>
      <c r="U6" s="60" t="s">
        <v>316</v>
      </c>
      <c r="V6" s="60">
        <v>0</v>
      </c>
      <c r="W6" s="60">
        <v>0</v>
      </c>
      <c r="X6" s="60">
        <v>25</v>
      </c>
      <c r="Y6" s="60">
        <v>0</v>
      </c>
      <c r="Z6" s="60">
        <v>19.998774999999998</v>
      </c>
    </row>
    <row r="7" spans="1:27" x14ac:dyDescent="0.3">
      <c r="E7" s="60" t="s">
        <v>301</v>
      </c>
      <c r="F7" s="60">
        <v>65</v>
      </c>
      <c r="G7" s="60">
        <v>30</v>
      </c>
      <c r="H7" s="60">
        <v>20</v>
      </c>
      <c r="J7" s="60" t="s">
        <v>301</v>
      </c>
      <c r="K7" s="60">
        <v>1</v>
      </c>
      <c r="L7" s="60">
        <v>10</v>
      </c>
    </row>
    <row r="8" spans="1:27" x14ac:dyDescent="0.3">
      <c r="E8" s="60" t="s">
        <v>317</v>
      </c>
      <c r="F8" s="60">
        <v>68.510999999999996</v>
      </c>
      <c r="G8" s="60">
        <v>12.823</v>
      </c>
      <c r="H8" s="60">
        <v>18.666</v>
      </c>
      <c r="J8" s="60" t="s">
        <v>317</v>
      </c>
      <c r="K8" s="60">
        <v>4.3719999999999999</v>
      </c>
      <c r="L8" s="60">
        <v>16.286000000000001</v>
      </c>
    </row>
    <row r="13" spans="1:27" x14ac:dyDescent="0.3">
      <c r="A13" s="64" t="s">
        <v>302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280</v>
      </c>
      <c r="B14" s="66"/>
      <c r="C14" s="66"/>
      <c r="D14" s="66"/>
      <c r="E14" s="66"/>
      <c r="F14" s="66"/>
      <c r="H14" s="66" t="s">
        <v>288</v>
      </c>
      <c r="I14" s="66"/>
      <c r="J14" s="66"/>
      <c r="K14" s="66"/>
      <c r="L14" s="66"/>
      <c r="M14" s="66"/>
      <c r="O14" s="66" t="s">
        <v>283</v>
      </c>
      <c r="P14" s="66"/>
      <c r="Q14" s="66"/>
      <c r="R14" s="66"/>
      <c r="S14" s="66"/>
      <c r="T14" s="66"/>
      <c r="V14" s="66" t="s">
        <v>318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287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287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287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287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319</v>
      </c>
      <c r="B16" s="60">
        <v>530</v>
      </c>
      <c r="C16" s="60">
        <v>750</v>
      </c>
      <c r="D16" s="60">
        <v>0</v>
      </c>
      <c r="E16" s="60">
        <v>3000</v>
      </c>
      <c r="F16" s="60">
        <v>440.39532000000003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18.791052000000001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2.9382708000000002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238.07831999999999</v>
      </c>
    </row>
    <row r="23" spans="1:62" x14ac:dyDescent="0.3">
      <c r="A23" s="64" t="s">
        <v>320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284</v>
      </c>
      <c r="B24" s="66"/>
      <c r="C24" s="66"/>
      <c r="D24" s="66"/>
      <c r="E24" s="66"/>
      <c r="F24" s="66"/>
      <c r="H24" s="66" t="s">
        <v>289</v>
      </c>
      <c r="I24" s="66"/>
      <c r="J24" s="66"/>
      <c r="K24" s="66"/>
      <c r="L24" s="66"/>
      <c r="M24" s="66"/>
      <c r="O24" s="66" t="s">
        <v>290</v>
      </c>
      <c r="P24" s="66"/>
      <c r="Q24" s="66"/>
      <c r="R24" s="66"/>
      <c r="S24" s="66"/>
      <c r="T24" s="66"/>
      <c r="V24" s="66" t="s">
        <v>321</v>
      </c>
      <c r="W24" s="66"/>
      <c r="X24" s="66"/>
      <c r="Y24" s="66"/>
      <c r="Z24" s="66"/>
      <c r="AA24" s="66"/>
      <c r="AC24" s="66" t="s">
        <v>291</v>
      </c>
      <c r="AD24" s="66"/>
      <c r="AE24" s="66"/>
      <c r="AF24" s="66"/>
      <c r="AG24" s="66"/>
      <c r="AH24" s="66"/>
      <c r="AJ24" s="66" t="s">
        <v>292</v>
      </c>
      <c r="AK24" s="66"/>
      <c r="AL24" s="66"/>
      <c r="AM24" s="66"/>
      <c r="AN24" s="66"/>
      <c r="AO24" s="66"/>
      <c r="AQ24" s="66" t="s">
        <v>306</v>
      </c>
      <c r="AR24" s="66"/>
      <c r="AS24" s="66"/>
      <c r="AT24" s="66"/>
      <c r="AU24" s="66"/>
      <c r="AV24" s="66"/>
      <c r="AX24" s="66" t="s">
        <v>293</v>
      </c>
      <c r="AY24" s="66"/>
      <c r="AZ24" s="66"/>
      <c r="BA24" s="66"/>
      <c r="BB24" s="66"/>
      <c r="BC24" s="66"/>
      <c r="BE24" s="66" t="s">
        <v>322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287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287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287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287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287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287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287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287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287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87.654529999999994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1.6517903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1.3155683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16.223454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1.7365619999999999</v>
      </c>
      <c r="AJ26" s="60" t="s">
        <v>294</v>
      </c>
      <c r="AK26" s="60">
        <v>320</v>
      </c>
      <c r="AL26" s="60">
        <v>400</v>
      </c>
      <c r="AM26" s="60">
        <v>0</v>
      </c>
      <c r="AN26" s="60">
        <v>1000</v>
      </c>
      <c r="AO26" s="60">
        <v>449.73935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8.4225150000000006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2.4608954999999999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0.77323660000000005</v>
      </c>
    </row>
    <row r="33" spans="1:68" x14ac:dyDescent="0.3">
      <c r="A33" s="64" t="s">
        <v>323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324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325</v>
      </c>
      <c r="W34" s="66"/>
      <c r="X34" s="66"/>
      <c r="Y34" s="66"/>
      <c r="Z34" s="66"/>
      <c r="AA34" s="66"/>
      <c r="AC34" s="66" t="s">
        <v>295</v>
      </c>
      <c r="AD34" s="66"/>
      <c r="AE34" s="66"/>
      <c r="AF34" s="66"/>
      <c r="AG34" s="66"/>
      <c r="AH34" s="66"/>
      <c r="AJ34" s="66" t="s">
        <v>281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287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287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287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287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287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287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600</v>
      </c>
      <c r="C36" s="60">
        <v>750</v>
      </c>
      <c r="D36" s="60">
        <v>0</v>
      </c>
      <c r="E36" s="60">
        <v>2000</v>
      </c>
      <c r="F36" s="60">
        <v>421.75195000000002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1120.6949999999999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4704.4022999999997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2884.0050000000001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99.138069999999999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131.94470000000001</v>
      </c>
    </row>
    <row r="43" spans="1:68" x14ac:dyDescent="0.3">
      <c r="A43" s="64" t="s">
        <v>296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297</v>
      </c>
      <c r="B44" s="66"/>
      <c r="C44" s="66"/>
      <c r="D44" s="66"/>
      <c r="E44" s="66"/>
      <c r="F44" s="66"/>
      <c r="H44" s="66" t="s">
        <v>326</v>
      </c>
      <c r="I44" s="66"/>
      <c r="J44" s="66"/>
      <c r="K44" s="66"/>
      <c r="L44" s="66"/>
      <c r="M44" s="66"/>
      <c r="O44" s="66" t="s">
        <v>327</v>
      </c>
      <c r="P44" s="66"/>
      <c r="Q44" s="66"/>
      <c r="R44" s="66"/>
      <c r="S44" s="66"/>
      <c r="T44" s="66"/>
      <c r="V44" s="66" t="s">
        <v>298</v>
      </c>
      <c r="W44" s="66"/>
      <c r="X44" s="66"/>
      <c r="Y44" s="66"/>
      <c r="Z44" s="66"/>
      <c r="AA44" s="66"/>
      <c r="AC44" s="66" t="s">
        <v>328</v>
      </c>
      <c r="AD44" s="66"/>
      <c r="AE44" s="66"/>
      <c r="AF44" s="66"/>
      <c r="AG44" s="66"/>
      <c r="AH44" s="66"/>
      <c r="AJ44" s="66" t="s">
        <v>329</v>
      </c>
      <c r="AK44" s="66"/>
      <c r="AL44" s="66"/>
      <c r="AM44" s="66"/>
      <c r="AN44" s="66"/>
      <c r="AO44" s="66"/>
      <c r="AQ44" s="66" t="s">
        <v>285</v>
      </c>
      <c r="AR44" s="66"/>
      <c r="AS44" s="66"/>
      <c r="AT44" s="66"/>
      <c r="AU44" s="66"/>
      <c r="AV44" s="66"/>
      <c r="AX44" s="66" t="s">
        <v>299</v>
      </c>
      <c r="AY44" s="66"/>
      <c r="AZ44" s="66"/>
      <c r="BA44" s="66"/>
      <c r="BB44" s="66"/>
      <c r="BC44" s="66"/>
      <c r="BE44" s="66" t="s">
        <v>330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287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287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287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287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287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287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287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287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287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7</v>
      </c>
      <c r="C46" s="60">
        <v>10</v>
      </c>
      <c r="D46" s="60">
        <v>0</v>
      </c>
      <c r="E46" s="60">
        <v>45</v>
      </c>
      <c r="F46" s="60">
        <v>13.636877999999999</v>
      </c>
      <c r="H46" s="60" t="s">
        <v>24</v>
      </c>
      <c r="I46" s="60">
        <v>8</v>
      </c>
      <c r="J46" s="60">
        <v>9</v>
      </c>
      <c r="K46" s="60">
        <v>0</v>
      </c>
      <c r="L46" s="60">
        <v>35</v>
      </c>
      <c r="M46" s="60">
        <v>10.879757</v>
      </c>
      <c r="O46" s="60" t="s">
        <v>300</v>
      </c>
      <c r="P46" s="60">
        <v>600</v>
      </c>
      <c r="Q46" s="60">
        <v>800</v>
      </c>
      <c r="R46" s="60">
        <v>0</v>
      </c>
      <c r="S46" s="60">
        <v>10000</v>
      </c>
      <c r="T46" s="60">
        <v>673.45934999999997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2.9564106999999999E-2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2.7614624999999999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177.97057000000001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83.262749999999997</v>
      </c>
      <c r="AX46" s="60" t="s">
        <v>331</v>
      </c>
      <c r="AY46" s="60"/>
      <c r="AZ46" s="60"/>
      <c r="BA46" s="60"/>
      <c r="BB46" s="60"/>
      <c r="BC46" s="60"/>
      <c r="BE46" s="60" t="s">
        <v>332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3" sqref="F23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335</v>
      </c>
      <c r="B2" s="55" t="s">
        <v>336</v>
      </c>
      <c r="C2" s="55" t="s">
        <v>303</v>
      </c>
      <c r="D2" s="55">
        <v>50</v>
      </c>
      <c r="E2" s="55">
        <v>1814.7772</v>
      </c>
      <c r="F2" s="55">
        <v>262.69940000000003</v>
      </c>
      <c r="G2" s="55">
        <v>49.16657</v>
      </c>
      <c r="H2" s="55">
        <v>23.713728</v>
      </c>
      <c r="I2" s="55">
        <v>25.452839000000001</v>
      </c>
      <c r="J2" s="55">
        <v>71.572730000000007</v>
      </c>
      <c r="K2" s="55">
        <v>30.431168</v>
      </c>
      <c r="L2" s="55">
        <v>41.141567000000002</v>
      </c>
      <c r="M2" s="55">
        <v>19.998774999999998</v>
      </c>
      <c r="N2" s="55">
        <v>2.2673375999999998</v>
      </c>
      <c r="O2" s="55">
        <v>10.035628000000001</v>
      </c>
      <c r="P2" s="55">
        <v>732.96429999999998</v>
      </c>
      <c r="Q2" s="55">
        <v>21.376808</v>
      </c>
      <c r="R2" s="55">
        <v>440.39532000000003</v>
      </c>
      <c r="S2" s="55">
        <v>86.831990000000005</v>
      </c>
      <c r="T2" s="55">
        <v>4242.7606999999998</v>
      </c>
      <c r="U2" s="55">
        <v>2.9382708000000002</v>
      </c>
      <c r="V2" s="55">
        <v>18.791052000000001</v>
      </c>
      <c r="W2" s="55">
        <v>238.07831999999999</v>
      </c>
      <c r="X2" s="55">
        <v>87.654529999999994</v>
      </c>
      <c r="Y2" s="55">
        <v>1.6517903</v>
      </c>
      <c r="Z2" s="55">
        <v>1.3155683</v>
      </c>
      <c r="AA2" s="55">
        <v>16.223454</v>
      </c>
      <c r="AB2" s="55">
        <v>1.7365619999999999</v>
      </c>
      <c r="AC2" s="55">
        <v>449.73935</v>
      </c>
      <c r="AD2" s="55">
        <v>8.4225150000000006</v>
      </c>
      <c r="AE2" s="55">
        <v>2.4608954999999999</v>
      </c>
      <c r="AF2" s="55">
        <v>0.77323660000000005</v>
      </c>
      <c r="AG2" s="55">
        <v>421.75195000000002</v>
      </c>
      <c r="AH2" s="55">
        <v>252.05405999999999</v>
      </c>
      <c r="AI2" s="55">
        <v>169.69789</v>
      </c>
      <c r="AJ2" s="55">
        <v>1120.6949999999999</v>
      </c>
      <c r="AK2" s="55">
        <v>4704.4022999999997</v>
      </c>
      <c r="AL2" s="55">
        <v>99.138069999999999</v>
      </c>
      <c r="AM2" s="55">
        <v>2884.0050000000001</v>
      </c>
      <c r="AN2" s="55">
        <v>131.94470000000001</v>
      </c>
      <c r="AO2" s="55">
        <v>13.636877999999999</v>
      </c>
      <c r="AP2" s="55">
        <v>8.8573129999999995</v>
      </c>
      <c r="AQ2" s="55">
        <v>4.7795649999999998</v>
      </c>
      <c r="AR2" s="55">
        <v>10.879757</v>
      </c>
      <c r="AS2" s="55">
        <v>673.45934999999997</v>
      </c>
      <c r="AT2" s="55">
        <v>2.9564106999999999E-2</v>
      </c>
      <c r="AU2" s="55">
        <v>2.7614624999999999</v>
      </c>
      <c r="AV2" s="55">
        <v>177.97057000000001</v>
      </c>
      <c r="AW2" s="55">
        <v>83.262749999999997</v>
      </c>
      <c r="AX2" s="55">
        <v>0.17334092000000001</v>
      </c>
      <c r="AY2" s="55">
        <v>1.6262863000000001</v>
      </c>
      <c r="AZ2" s="55">
        <v>298.51065</v>
      </c>
      <c r="BA2" s="55">
        <v>38.698635000000003</v>
      </c>
      <c r="BB2" s="55">
        <v>12.182717</v>
      </c>
      <c r="BC2" s="55">
        <v>15.039012</v>
      </c>
      <c r="BD2" s="55">
        <v>11.471444</v>
      </c>
      <c r="BE2" s="55">
        <v>0.30001324000000001</v>
      </c>
      <c r="BF2" s="55">
        <v>1.9082216000000001</v>
      </c>
      <c r="BG2" s="55">
        <v>2.7754896000000001E-3</v>
      </c>
      <c r="BH2" s="55">
        <v>1.3694167E-2</v>
      </c>
      <c r="BI2" s="55">
        <v>1.0882411E-2</v>
      </c>
      <c r="BJ2" s="55">
        <v>5.1994190000000003E-2</v>
      </c>
      <c r="BK2" s="55">
        <v>2.1349920000000001E-4</v>
      </c>
      <c r="BL2" s="55">
        <v>0.1749735</v>
      </c>
      <c r="BM2" s="55">
        <v>2.0021366999999999</v>
      </c>
      <c r="BN2" s="55">
        <v>0.67677810000000005</v>
      </c>
      <c r="BO2" s="55">
        <v>38.139107000000003</v>
      </c>
      <c r="BP2" s="55">
        <v>5.1180114999999997</v>
      </c>
      <c r="BQ2" s="55">
        <v>10.9600525</v>
      </c>
      <c r="BR2" s="55">
        <v>44.38156</v>
      </c>
      <c r="BS2" s="55">
        <v>31.676974999999999</v>
      </c>
      <c r="BT2" s="55">
        <v>5.2833766999999998</v>
      </c>
      <c r="BU2" s="55">
        <v>0.12229023999999999</v>
      </c>
      <c r="BV2" s="55">
        <v>3.5398730000000003E-2</v>
      </c>
      <c r="BW2" s="55">
        <v>0.36724925000000003</v>
      </c>
      <c r="BX2" s="55">
        <v>0.90968139999999997</v>
      </c>
      <c r="BY2" s="55">
        <v>0.13506882000000001</v>
      </c>
      <c r="BZ2" s="55">
        <v>5.4700949999999995E-4</v>
      </c>
      <c r="CA2" s="55">
        <v>0.76981730000000004</v>
      </c>
      <c r="CB2" s="55">
        <v>2.196157E-2</v>
      </c>
      <c r="CC2" s="55">
        <v>0.24124851999999999</v>
      </c>
      <c r="CD2" s="55">
        <v>1.6344573</v>
      </c>
      <c r="CE2" s="55">
        <v>3.5241142000000003E-2</v>
      </c>
      <c r="CF2" s="55">
        <v>7.6565789999999995E-2</v>
      </c>
      <c r="CG2" s="55">
        <v>4.9500000000000003E-7</v>
      </c>
      <c r="CH2" s="55">
        <v>4.244038E-2</v>
      </c>
      <c r="CI2" s="55">
        <v>1.5350765000000001E-2</v>
      </c>
      <c r="CJ2" s="55">
        <v>3.4318656999999999</v>
      </c>
      <c r="CK2" s="55">
        <v>7.5017232000000001E-3</v>
      </c>
      <c r="CL2" s="55">
        <v>1.2201318999999999</v>
      </c>
      <c r="CM2" s="55">
        <v>1.9147228000000001</v>
      </c>
      <c r="CN2" s="55">
        <v>1883.8630000000001</v>
      </c>
      <c r="CO2" s="55">
        <v>3222.1904</v>
      </c>
      <c r="CP2" s="55">
        <v>1963.6669999999999</v>
      </c>
      <c r="CQ2" s="55">
        <v>752.74805000000003</v>
      </c>
      <c r="CR2" s="55">
        <v>395.00963999999999</v>
      </c>
      <c r="CS2" s="55">
        <v>357.12896999999998</v>
      </c>
      <c r="CT2" s="55">
        <v>1855.49</v>
      </c>
      <c r="CU2" s="55">
        <v>1114.4845</v>
      </c>
      <c r="CV2" s="55">
        <v>1120.8843999999999</v>
      </c>
      <c r="CW2" s="55">
        <v>1265.6853000000001</v>
      </c>
      <c r="CX2" s="55">
        <v>343.79149999999998</v>
      </c>
      <c r="CY2" s="55">
        <v>2411.2631999999999</v>
      </c>
      <c r="CZ2" s="55">
        <v>1142.0708999999999</v>
      </c>
      <c r="DA2" s="55">
        <v>2679.8672000000001</v>
      </c>
      <c r="DB2" s="55">
        <v>2649.1453000000001</v>
      </c>
      <c r="DC2" s="55">
        <v>3565.614</v>
      </c>
      <c r="DD2" s="55">
        <v>6059.5155999999997</v>
      </c>
      <c r="DE2" s="55">
        <v>1473.7935</v>
      </c>
      <c r="DF2" s="55">
        <v>3115.1439999999998</v>
      </c>
      <c r="DG2" s="55">
        <v>1364.0499</v>
      </c>
      <c r="DH2" s="55">
        <v>86.581739999999996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38.698635000000003</v>
      </c>
      <c r="B6">
        <f>BB2</f>
        <v>12.182717</v>
      </c>
      <c r="C6">
        <f>BC2</f>
        <v>15.039012</v>
      </c>
      <c r="D6">
        <f>BD2</f>
        <v>11.471444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13" sqref="G1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26125</v>
      </c>
      <c r="C2" s="51">
        <f ca="1">YEAR(TODAY())-YEAR(B2)+IF(TODAY()&gt;=DATE(YEAR(TODAY()),MONTH(B2),DAY(B2)),0,-1)</f>
        <v>50</v>
      </c>
      <c r="E2" s="47">
        <v>179.1</v>
      </c>
      <c r="F2" s="48" t="s">
        <v>275</v>
      </c>
      <c r="G2" s="47">
        <v>78.2</v>
      </c>
      <c r="H2" s="46" t="s">
        <v>40</v>
      </c>
      <c r="I2" s="67">
        <f>ROUND(G3/E3^2,1)</f>
        <v>24.4</v>
      </c>
    </row>
    <row r="3" spans="1:9" x14ac:dyDescent="0.3">
      <c r="E3" s="46">
        <f>E2/100</f>
        <v>1.7909999999999999</v>
      </c>
      <c r="F3" s="46" t="s">
        <v>39</v>
      </c>
      <c r="G3" s="46">
        <f>G2</f>
        <v>78.2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44389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임성민, ID : H1900809)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24일 15:47:21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V31" sqref="V3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44389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50</v>
      </c>
      <c r="G12" s="132"/>
      <c r="H12" s="132"/>
      <c r="I12" s="132"/>
      <c r="K12" s="123">
        <f>'개인정보 및 신체계측 입력'!E2</f>
        <v>179.1</v>
      </c>
      <c r="L12" s="124"/>
      <c r="M12" s="117">
        <f>'개인정보 및 신체계측 입력'!G2</f>
        <v>78.2</v>
      </c>
      <c r="N12" s="118"/>
      <c r="O12" s="113" t="s">
        <v>270</v>
      </c>
      <c r="P12" s="107"/>
      <c r="Q12" s="110">
        <f>'개인정보 및 신체계측 입력'!I2</f>
        <v>24.4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임성민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68.510999999999996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12.823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18.666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0.8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0.8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16.3</v>
      </c>
      <c r="L72" s="34" t="s">
        <v>52</v>
      </c>
      <c r="M72" s="34">
        <f>ROUND('DRIs DATA'!K8,1)</f>
        <v>4.4000000000000004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58.72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156.59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87.65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115.77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52.72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313.63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136.37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2200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2021-08-25T05:40:18Z</dcterms:modified>
</cp:coreProperties>
</file>