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<sst xmlns="http://schemas.openxmlformats.org/spreadsheetml/2006/main" count="692" uniqueCount="343">
  <si>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</si>
  <si>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</si>
  <si>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</si>
  <si>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</si>
  <si>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</si>
  <si>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</si>
  <si>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</si>
  <si>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</si>
  <si>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</si>
  <si>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</si>
  <si>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</si>
  <si>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</si>
  <si>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</si>
  <si>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</si>
  <si>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</si>
  <si>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</si>
  <si>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</si>
  <si>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</si>
  <si>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</si>
  <si>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</si>
  <si>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</si>
  <si>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</si>
  <si>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</si>
  <si>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</si>
  <si>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</si>
  <si>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</si>
  <si>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</si>
  <si>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</si>
  <si>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</si>
  <si>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</si>
  <si>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</si>
  <si>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</si>
  <si>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</si>
  <si>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</si>
  <si>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</si>
  <si>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</si>
  <si>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</si>
  <si>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</si>
  <si>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</si>
  <si>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</si>
  <si>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</si>
  <si>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</si>
  <si>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</si>
  <si>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</si>
  <si>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</si>
  <si>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</si>
  <si>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</si>
  <si>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</si>
  <si>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</si>
  <si>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</si>
  <si>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</si>
  <si>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</si>
  <si>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</si>
  <si>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</si>
  <si>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</si>
  <si>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</si>
  <si>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</si>
  <si>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</si>
  <si>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</si>
  <si>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</si>
  <si>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</si>
  <si>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</si>
  <si>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</si>
  <si>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</si>
  <si>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</si>
  <si>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</si>
  <si>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</si>
  <si>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</si>
  <si>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</si>
  <si>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</si>
  <si>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</si>
  <si>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</si>
  <si>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</si>
  <si>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</si>
  <si>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</si>
  <si>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</si>
  <si>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</si>
  <si>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</si>
  <si>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</si>
  <si>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</si>
  <si>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</si>
  <si>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</si>
  <si>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</si>
  <si>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</si>
  <si>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</si>
  <si>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</si>
  <si>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</si>
  <si>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</si>
  <si>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</si>
  <si>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</si>
  <si>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</si>
  <si>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</si>
  <si>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</si>
  <si>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</si>
  <si>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</si>
  <si>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</si>
  <si>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</si>
  <si>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</si>
  <si>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</si>
  <si>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</si>
  <si>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</si>
  <si>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</si>
  <si>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</si>
  <si>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</si>
  <si>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</si>
  <si>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</si>
  <si>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</si>
  <si>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</si>
  <si>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</si>
  <si>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</si>
  <si>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</si>
  <si>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</si>
  <si>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</si>
  <si>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</si>
  <si>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</si>
  <si>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</si>
  <si>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</si>
  <si>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</si>
  <si>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</si>
  <si>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</si>
  <si>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</si>
  <si>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</si>
  <si>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</si>
  <si>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</si>
  <si>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</si>
  <si>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</si>
  <si>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</si>
  <si>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</si>
  <si>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</si>
  <si>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</si>
  <si>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</si>
  <si>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</si>
  <si>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</si>
  <si>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</si>
  <si>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</si>
  <si>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</si>
  <si>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</si>
  <si>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</si>
  <si>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</si>
  <si>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</si>
  <si>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</si>
  <si>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</si>
  <si>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</si>
  <si>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</si>
  <si>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</si>
  <si>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</si>
  <si>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</si>
  <si>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</si>
  <si>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</si>
  <si>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</si>
  <si>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</si>
  <si>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</si>
  <si>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</si>
  <si>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</si>
  <si>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</si>
  <si>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</si>
  <si>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</si>
  <si>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</si>
  <si>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</si>
  <si>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</si>
  <si>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</si>
  <si>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</si>
  <si>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</si>
  <si>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</si>
  <si>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</si>
  <si>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</si>
  <si>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</si>
  <si>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</si>
  <si>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</si>
  <si>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</si>
  <si>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</si>
  <si>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</si>
  <si>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</si>
  <si>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</si>
  <si>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</si>
  <si>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</si>
  <si>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</si>
  <si>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</si>
  <si>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</si>
  <si>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</si>
  <si>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</si>
  <si>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</si>
  <si>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</si>
  <si>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</si>
  <si>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</si>
  <si>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</si>
  <si>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</si>
  <si>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</si>
  <si>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</si>
  <si>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</si>
  <si>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</si>
  <si>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</si>
  <si>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</si>
  <si>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</si>
  <si>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</si>
  <si>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</si>
  <si>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</si>
  <si>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</si>
  <si>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</si>
  <si>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</si>
  <si>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</si>
  <si>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</si>
  <si>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</si>
  <si>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</si>
  <si>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</si>
  <si>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</si>
  <si>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</si>
  <si>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</si>
  <si>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</si>
  <si>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</si>
  <si>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</si>
  <si>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</si>
  <si>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</si>
  <si>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</si>
  <si>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</si>
  <si>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</si>
  <si>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</si>
  <si>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</si>
  <si>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</si>
  <si>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</si>
  <si>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</si>
  <si>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</si>
  <si>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</si>
  <si>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</si>
  <si>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</si>
  <si>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</si>
  <si>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</si>
  <si>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</si>
  <si>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</si>
  <si>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</si>
  <si>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</si>
  <si>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</si>
  <si>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</si>
  <si>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</si>
  <si>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</si>
  <si>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</si>
  <si>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</si>
  <si>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</si>
  <si>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</si>
  <si>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</si>
  <si>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</si>
  <si>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</si>
  <si>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</si>
  <si>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</si>
  <si>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</si>
  <si>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</si>
  <si>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</si>
  <si>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</si>
  <si>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</si>
  <si>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</si>
  <si>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</si>
  <si>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</si>
  <si>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</si>
  <si>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</si>
  <si>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</si>
  <si>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</si>
  <si>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</si>
  <si>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</si>
  <si>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</si>
  <si>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</si>
  <si>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</si>
  <si>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</si>
  <si>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</si>
  <si>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</si>
  <si>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</si>
  <si>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</si>
  <si>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</si>
  <si>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</si>
  <si>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</si>
  <si>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</si>
  <si>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</si>
  <si>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</si>
  <si>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</si>
  <si>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</si>
  <si>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</si>
  <si>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</si>
  <si>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</si>
  <si>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</si>
  <si>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</si>
  <si>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</si>
  <si>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</si>
  <si>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</si>
  <si>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</si>
  <si>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</si>
  <si>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</si>
  <si>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</si>
  <si>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</si>
  <si>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</si>
  <si>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</si>
  <si>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</si>
  <si>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</si>
  <si>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</si>
  <si>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</si>
  <si>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</si>
  <si>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</si>
  <si>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</si>
  <si>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</si>
  <si>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</si>
  <si>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</si>
  <si>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</si>
  <si>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</si>
  <si>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</si>
  <si>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</si>
  <si>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</si>
  <si>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</si>
  <si>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</si>
  <si>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</si>
  <si>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</si>
  <si>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</si>
  <si>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</si>
  <si>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</si>
  <si>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</si>
  <si>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</si>
  <si>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</si>
  <si>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</si>
  <si>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</si>
  <si>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</si>
  <si>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</si>
  <si>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</si>
  <si>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</si>
  <si>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</si>
  <si>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</si>
  <si>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</si>
  <si>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</si>
  <si>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</si>
  <si>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</si>
  <si>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</si>
  <si>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</si>
  <si>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</si>
  <si>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</si>
  <si>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김정희, ID : H1900810)</t>
  </si>
  <si>
    <t>2021년 08월 24일 15:48:19</t>
  </si>
  <si>
    <t>적정비율(최소)</t>
    <phoneticPr fontId="1" type="noConversion"/>
  </si>
  <si>
    <t>적정비율(최대)</t>
    <phoneticPr fontId="1" type="noConversion"/>
  </si>
  <si>
    <t>비타민A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</si>
  <si>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</si>
  <si>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</si>
  <si>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</si>
  <si>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</si>
  <si>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</si>
  <si>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</si>
  <si>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H1900810</t>
  </si>
  <si>
    <t>김정희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</si>
</sst>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56.470866999999998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3496"/>
        <c:axId val="261674280"/>
      </c:barChart>
      <c:catAx>
        <c:axId val="26167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74280"/>
        <c:crosses val="autoZero"/>
        <c:auto val="1"/>
        <c:lblAlgn val="ctr"/>
        <c:lblOffset val="100"/>
        <c:noMultiLvlLbl val="0"/>
      </c:catAx>
      <c:valAx>
        <c:axId val="26167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2.3311670000000002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320"/>
        <c:axId val="455704280"/>
      </c:barChart>
      <c:catAx>
        <c:axId val="45570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4280"/>
        <c:crosses val="autoZero"/>
        <c:auto val="1"/>
        <c:lblAlgn val="ctr"/>
        <c:lblOffset val="100"/>
        <c:noMultiLvlLbl val="0"/>
      </c:catAx>
      <c:valAx>
        <c:axId val="45570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1.0942041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576"/>
        <c:axId val="455700360"/>
      </c:barChart>
      <c:catAx>
        <c:axId val="45569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0360"/>
        <c:crosses val="autoZero"/>
        <c:auto val="1"/>
        <c:lblAlgn val="ctr"/>
        <c:lblOffset val="100"/>
        <c:noMultiLvlLbl val="0"/>
      </c:catAx>
      <c:valAx>
        <c:axId val="45570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957.86120000000005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928"/>
        <c:axId val="455705456"/>
      </c:barChart>
      <c:catAx>
        <c:axId val="45570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456"/>
        <c:crosses val="autoZero"/>
        <c:auto val="1"/>
        <c:lblAlgn val="ctr"/>
        <c:lblOffset val="100"/>
        <c:noMultiLvlLbl val="0"/>
      </c:catAx>
      <c:valAx>
        <c:axId val="45570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2559.3359999999998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1536"/>
        <c:axId val="455705064"/>
      </c:barChart>
      <c:catAx>
        <c:axId val="4557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5064"/>
        <c:crosses val="autoZero"/>
        <c:auto val="1"/>
        <c:lblAlgn val="ctr"/>
        <c:lblOffset val="100"/>
        <c:noMultiLvlLbl val="0"/>
      </c:catAx>
      <c:valAx>
        <c:axId val="45570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86.952160000000006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9184"/>
        <c:axId val="455703104"/>
      </c:barChart>
      <c:catAx>
        <c:axId val="45569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104"/>
        <c:crosses val="autoZero"/>
        <c:auto val="1"/>
        <c:lblAlgn val="ctr"/>
        <c:lblOffset val="100"/>
        <c:noMultiLvlLbl val="0"/>
      </c:catAx>
      <c:valAx>
        <c:axId val="45570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106.79413599999999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02712"/>
        <c:axId val="455703496"/>
      </c:barChart>
      <c:catAx>
        <c:axId val="45570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03496"/>
        <c:crosses val="autoZero"/>
        <c:auto val="1"/>
        <c:lblAlgn val="ctr"/>
        <c:lblOffset val="100"/>
        <c:noMultiLvlLbl val="0"/>
      </c:catAx>
      <c:valAx>
        <c:axId val="45570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8.8409069999999996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3760"/>
        <c:axId val="456380624"/>
      </c:barChart>
      <c:catAx>
        <c:axId val="45638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0624"/>
        <c:crosses val="autoZero"/>
        <c:auto val="1"/>
        <c:lblAlgn val="ctr"/>
        <c:lblOffset val="100"/>
        <c:noMultiLvlLbl val="0"/>
      </c:catAx>
      <c:valAx>
        <c:axId val="45638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751.68035999999995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1800"/>
        <c:axId val="456381016"/>
      </c:barChart>
      <c:catAx>
        <c:axId val="45638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1016"/>
        <c:crosses val="autoZero"/>
        <c:auto val="1"/>
        <c:lblAlgn val="ctr"/>
        <c:lblOffset val="100"/>
        <c:noMultiLvlLbl val="0"/>
      </c:catAx>
      <c:valAx>
        <c:axId val="456381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2.8680728999999999E-2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6112"/>
        <c:axId val="456386504"/>
      </c:barChart>
      <c:catAx>
        <c:axId val="45638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504"/>
        <c:crosses val="autoZero"/>
        <c:auto val="1"/>
        <c:lblAlgn val="ctr"/>
        <c:lblOffset val="100"/>
        <c:noMultiLvlLbl val="0"/>
      </c:catAx>
      <c:valAx>
        <c:axId val="45638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2.8104167000000002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680"/>
        <c:axId val="456382976"/>
      </c:barChart>
      <c:catAx>
        <c:axId val="45638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2976"/>
        <c:crosses val="autoZero"/>
        <c:auto val="1"/>
        <c:lblAlgn val="ctr"/>
        <c:lblOffset val="100"/>
        <c:noMultiLvlLbl val="0"/>
      </c:catAx>
      <c:valAx>
        <c:axId val="45638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19.382956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6240"/>
        <c:axId val="455771872"/>
      </c:barChart>
      <c:catAx>
        <c:axId val="26167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872"/>
        <c:crosses val="autoZero"/>
        <c:auto val="1"/>
        <c:lblAlgn val="ctr"/>
        <c:lblOffset val="100"/>
        <c:noMultiLvlLbl val="0"/>
      </c:catAx>
      <c:valAx>
        <c:axId val="455771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180.03038000000001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5328"/>
        <c:axId val="456386896"/>
      </c:barChart>
      <c:catAx>
        <c:axId val="45638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6896"/>
        <c:crosses val="autoZero"/>
        <c:auto val="1"/>
        <c:lblAlgn val="ctr"/>
        <c:lblOffset val="100"/>
        <c:noMultiLvlLbl val="0"/>
      </c:catAx>
      <c:valAx>
        <c:axId val="45638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66.789839999999998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6387288"/>
        <c:axId val="456384544"/>
      </c:barChart>
      <c:catAx>
        <c:axId val="45638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6384544"/>
        <c:crosses val="autoZero"/>
        <c:auto val="1"/>
        <c:lblAlgn val="ctr"/>
        <c:lblOffset val="100"/>
        <c:noMultiLvlLbl val="0"/>
      </c:catAx>
      <c:valAx>
        <c:axId val="45638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4.6970000000000001</c:v>
                </c:pt>
                <c:pt idx="1">
                  <c:v>14.518000000000001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6380232"/>
        <c:axId val="454818152"/>
      </c:barChart>
      <c:catAx>
        <c:axId val="4563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8152"/>
        <c:crosses val="autoZero"/>
        <c:auto val="1"/>
        <c:lblAlgn val="ctr"/>
        <c:lblOffset val="100"/>
        <c:noMultiLvlLbl val="0"/>
      </c:catAx>
      <c:valAx>
        <c:axId val="4548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638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8.4557529999999996</c:v>
                </c:pt>
                <c:pt idx="1">
                  <c:v>10.622278</c:v>
                </c:pt>
                <c:pt idx="2">
                  <c:v>9.7517689999999995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369.01015999999998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4624"/>
        <c:axId val="454812664"/>
      </c:barChart>
      <c:catAx>
        <c:axId val="4548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2664"/>
        <c:crosses val="autoZero"/>
        <c:auto val="1"/>
        <c:lblAlgn val="ctr"/>
        <c:lblOffset val="100"/>
        <c:noMultiLvlLbl val="0"/>
      </c:catAx>
      <c:valAx>
        <c:axId val="45481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15.514733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9720"/>
        <c:axId val="454815800"/>
      </c:barChart>
      <c:catAx>
        <c:axId val="4548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5800"/>
        <c:crosses val="autoZero"/>
        <c:auto val="1"/>
        <c:lblAlgn val="ctr"/>
        <c:lblOffset val="100"/>
        <c:noMultiLvlLbl val="0"/>
      </c:catAx>
      <c:valAx>
        <c:axId val="4548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75.061999999999998</c:v>
                </c:pt>
                <c:pt idx="1">
                  <c:v>9.3569999999999993</c:v>
                </c:pt>
                <c:pt idx="2">
                  <c:v>15.581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4816192"/>
        <c:axId val="454813448"/>
      </c:barChart>
      <c:catAx>
        <c:axId val="4548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3448"/>
        <c:crosses val="autoZero"/>
        <c:auto val="1"/>
        <c:lblAlgn val="ctr"/>
        <c:lblOffset val="100"/>
        <c:noMultiLvlLbl val="0"/>
      </c:catAx>
      <c:valAx>
        <c:axId val="4548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1628.3956000000001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3840"/>
        <c:axId val="454814232"/>
      </c:barChart>
      <c:catAx>
        <c:axId val="4548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4232"/>
        <c:crosses val="autoZero"/>
        <c:auto val="1"/>
        <c:lblAlgn val="ctr"/>
        <c:lblOffset val="100"/>
        <c:noMultiLvlLbl val="0"/>
      </c:catAx>
      <c:valAx>
        <c:axId val="454814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94.822019999999995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544"/>
        <c:axId val="454820112"/>
      </c:barChart>
      <c:catAx>
        <c:axId val="45481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20112"/>
        <c:crosses val="autoZero"/>
        <c:auto val="1"/>
        <c:lblAlgn val="ctr"/>
        <c:lblOffset val="100"/>
        <c:noMultiLvlLbl val="0"/>
      </c:catAx>
      <c:valAx>
        <c:axId val="45482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395.84969999999998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4818936"/>
        <c:axId val="454816976"/>
      </c:barChart>
      <c:catAx>
        <c:axId val="45481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816976"/>
        <c:crosses val="autoZero"/>
        <c:auto val="1"/>
        <c:lblAlgn val="ctr"/>
        <c:lblOffset val="100"/>
        <c:noMultiLvlLbl val="0"/>
      </c:catAx>
      <c:valAx>
        <c:axId val="45481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48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3.4830139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304"/>
        <c:axId val="455772656"/>
      </c:barChart>
      <c:catAx>
        <c:axId val="45577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2656"/>
        <c:crosses val="autoZero"/>
        <c:auto val="1"/>
        <c:lblAlgn val="ctr"/>
        <c:lblOffset val="100"/>
        <c:noMultiLvlLbl val="0"/>
      </c:catAx>
      <c:valAx>
        <c:axId val="4557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3119.9387000000002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09672"/>
        <c:axId val="457516336"/>
      </c:barChart>
      <c:catAx>
        <c:axId val="45750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6336"/>
        <c:crosses val="autoZero"/>
        <c:auto val="1"/>
        <c:lblAlgn val="ctr"/>
        <c:lblOffset val="100"/>
        <c:noMultiLvlLbl val="0"/>
      </c:catAx>
      <c:valAx>
        <c:axId val="45751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0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11.572392000000001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3592"/>
        <c:axId val="457515944"/>
      </c:barChart>
      <c:catAx>
        <c:axId val="45751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5944"/>
        <c:crosses val="autoZero"/>
        <c:auto val="1"/>
        <c:lblAlgn val="ctr"/>
        <c:lblOffset val="100"/>
        <c:noMultiLvlLbl val="0"/>
      </c:catAx>
      <c:valAx>
        <c:axId val="457515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2.0946905999999998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7510456"/>
        <c:axId val="457510848"/>
      </c:barChart>
      <c:catAx>
        <c:axId val="457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7510848"/>
        <c:crosses val="autoZero"/>
        <c:auto val="1"/>
        <c:lblAlgn val="ctr"/>
        <c:lblOffset val="100"/>
        <c:noMultiLvlLbl val="0"/>
      </c:catAx>
      <c:valAx>
        <c:axId val="45751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7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203.99816999999999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3048"/>
        <c:axId val="455773832"/>
      </c:barChart>
      <c:catAx>
        <c:axId val="45577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3832"/>
        <c:crosses val="autoZero"/>
        <c:auto val="1"/>
        <c:lblAlgn val="ctr"/>
        <c:lblOffset val="100"/>
        <c:noMultiLvlLbl val="0"/>
      </c:catAx>
      <c:valAx>
        <c:axId val="45577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1.0501817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6968"/>
        <c:axId val="455771480"/>
      </c:barChart>
      <c:catAx>
        <c:axId val="4557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1480"/>
        <c:crosses val="autoZero"/>
        <c:auto val="1"/>
        <c:lblAlgn val="ctr"/>
        <c:lblOffset val="100"/>
        <c:noMultiLvlLbl val="0"/>
      </c:catAx>
      <c:valAx>
        <c:axId val="45577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12.150867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5792"/>
        <c:axId val="455776184"/>
      </c:barChart>
      <c:catAx>
        <c:axId val="4557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6184"/>
        <c:crosses val="autoZero"/>
        <c:auto val="1"/>
        <c:lblAlgn val="ctr"/>
        <c:lblOffset val="100"/>
        <c:noMultiLvlLbl val="0"/>
      </c:catAx>
      <c:valAx>
        <c:axId val="45577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2.0946905999999998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4224"/>
        <c:axId val="455775400"/>
      </c:barChart>
      <c:catAx>
        <c:axId val="4557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400"/>
        <c:crosses val="autoZero"/>
        <c:auto val="1"/>
        <c:lblAlgn val="ctr"/>
        <c:lblOffset val="100"/>
        <c:noMultiLvlLbl val="0"/>
      </c:catAx>
      <c:valAx>
        <c:axId val="4557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383.53854000000001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770696"/>
        <c:axId val="455775008"/>
      </c:barChart>
      <c:catAx>
        <c:axId val="45577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775008"/>
        <c:crosses val="autoZero"/>
        <c:auto val="1"/>
        <c:lblAlgn val="ctr"/>
        <c:lblOffset val="100"/>
        <c:noMultiLvlLbl val="0"/>
      </c:catAx>
      <c:valAx>
        <c:axId val="455775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77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7.5112867000000003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5698008"/>
        <c:axId val="455699968"/>
      </c:barChart>
      <c:catAx>
        <c:axId val="45569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5699968"/>
        <c:crosses val="autoZero"/>
        <c:auto val="1"/>
        <c:lblAlgn val="ctr"/>
        <c:lblOffset val="100"/>
        <c:noMultiLvlLbl val="0"/>
      </c:catAx>
      <c:valAx>
        <c:axId val="45569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569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김정희, ID : H1900810)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15:48:19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1628.3956000000001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56.470866999999998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19.382956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75.061999999999998</v>
      </c>
      <c r="G8" s="59">
        <f>'DRIs DATA 입력'!G8</f>
        <v>9.3569999999999993</v>
      </c>
      <c r="H8" s="59">
        <f>'DRIs DATA 입력'!H8</f>
        <v>15.581</v>
      </c>
      <c r="I8" s="55"/>
      <c r="J8" s="59" t="s">
        <v>215</v>
      </c>
      <c r="K8" s="59">
        <f>'DRIs DATA 입력'!K8</f>
        <v>4.6970000000000001</v>
      </c>
      <c r="L8" s="59">
        <f>'DRIs DATA 입력'!L8</f>
        <v>14.518000000000001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369.01015999999998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15.514733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3.4830139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203.99816999999999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94.822019999999995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1.2197081999999999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1.0501817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12.150867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2.0946905999999998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383.53854000000001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7.5112867000000003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2.3311670000000002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1.0942041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395.84969999999998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957.86120000000005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3119.9387000000002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2559.3359999999998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86.952160000000006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106.79413599999999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11.572392000000001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8.8409069999999996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751.68035999999995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2.8680728999999999E-2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2.8104167000000002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180.03038000000001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66.789839999999998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2" sqref="L5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3.5" customHeight="1" x14ac:dyDescent="0.3">
      <c r="A1" s="56" t="s">
        <v>304</v>
      </c>
      <c r="B1" s="55" t="s">
        <v>330</v>
      </c>
      <c r="G1" s="56" t="s">
        <v>305</v>
      </c>
      <c r="H1" s="55" t="s">
        <v>331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1" t="s">
        <v>281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49</v>
      </c>
      <c r="G5" s="60" t="s">
        <v>310</v>
      </c>
      <c r="H5" s="60" t="s">
        <v>45</v>
      </c>
      <c r="J5" s="60"/>
      <c r="K5" s="60" t="s">
        <v>301</v>
      </c>
      <c r="L5" s="60" t="s">
        <v>302</v>
      </c>
      <c r="N5" s="60"/>
      <c r="O5" s="60" t="s">
        <v>277</v>
      </c>
      <c r="P5" s="60" t="s">
        <v>286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286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1800</v>
      </c>
      <c r="C6" s="60">
        <v>1628.3956000000001</v>
      </c>
      <c r="E6" s="60" t="s">
        <v>332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40</v>
      </c>
      <c r="P6" s="60">
        <v>50</v>
      </c>
      <c r="Q6" s="60">
        <v>0</v>
      </c>
      <c r="R6" s="60">
        <v>0</v>
      </c>
      <c r="S6" s="60">
        <v>56.470866999999998</v>
      </c>
      <c r="U6" s="60" t="s">
        <v>313</v>
      </c>
      <c r="V6" s="60">
        <v>0</v>
      </c>
      <c r="W6" s="60">
        <v>0</v>
      </c>
      <c r="X6" s="60">
        <v>20</v>
      </c>
      <c r="Y6" s="60">
        <v>0</v>
      </c>
      <c r="Z6" s="60">
        <v>19.382956</v>
      </c>
    </row>
    <row r="7" spans="1:27" x14ac:dyDescent="0.3">
      <c r="E7" s="60" t="s">
        <v>333</v>
      </c>
      <c r="F7" s="60">
        <v>65</v>
      </c>
      <c r="G7" s="60">
        <v>30</v>
      </c>
      <c r="H7" s="60">
        <v>20</v>
      </c>
      <c r="J7" s="60" t="s">
        <v>299</v>
      </c>
      <c r="K7" s="60">
        <v>1</v>
      </c>
      <c r="L7" s="60">
        <v>10</v>
      </c>
    </row>
    <row r="8" spans="1:27" x14ac:dyDescent="0.3">
      <c r="E8" s="60" t="s">
        <v>314</v>
      </c>
      <c r="F8" s="60">
        <v>75.061999999999998</v>
      </c>
      <c r="G8" s="60">
        <v>9.3569999999999993</v>
      </c>
      <c r="H8" s="60">
        <v>15.581</v>
      </c>
      <c r="J8" s="60" t="s">
        <v>314</v>
      </c>
      <c r="K8" s="60">
        <v>4.6970000000000001</v>
      </c>
      <c r="L8" s="60">
        <v>14.518000000000001</v>
      </c>
    </row>
    <row r="13" spans="1:27" x14ac:dyDescent="0.3">
      <c r="A13" s="64" t="s">
        <v>300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334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282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286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286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286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286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430</v>
      </c>
      <c r="C16" s="60">
        <v>600</v>
      </c>
      <c r="D16" s="60">
        <v>0</v>
      </c>
      <c r="E16" s="60">
        <v>3000</v>
      </c>
      <c r="F16" s="60">
        <v>369.01015999999998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15.514733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3.4830139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203.99816999999999</v>
      </c>
    </row>
    <row r="23" spans="1:62" x14ac:dyDescent="0.3">
      <c r="A23" s="64" t="s">
        <v>317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283</v>
      </c>
      <c r="B24" s="66"/>
      <c r="C24" s="66"/>
      <c r="D24" s="66"/>
      <c r="E24" s="66"/>
      <c r="F24" s="66"/>
      <c r="H24" s="66" t="s">
        <v>288</v>
      </c>
      <c r="I24" s="66"/>
      <c r="J24" s="66"/>
      <c r="K24" s="66"/>
      <c r="L24" s="66"/>
      <c r="M24" s="66"/>
      <c r="O24" s="66" t="s">
        <v>289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303</v>
      </c>
      <c r="AR24" s="66"/>
      <c r="AS24" s="66"/>
      <c r="AT24" s="66"/>
      <c r="AU24" s="66"/>
      <c r="AV24" s="66"/>
      <c r="AX24" s="66" t="s">
        <v>335</v>
      </c>
      <c r="AY24" s="66"/>
      <c r="AZ24" s="66"/>
      <c r="BA24" s="66"/>
      <c r="BB24" s="66"/>
      <c r="BC24" s="66"/>
      <c r="BE24" s="66" t="s">
        <v>336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286</v>
      </c>
      <c r="D25" s="60" t="s">
        <v>278</v>
      </c>
      <c r="E25" s="60" t="s">
        <v>279</v>
      </c>
      <c r="F25" s="60" t="s">
        <v>337</v>
      </c>
      <c r="H25" s="60"/>
      <c r="I25" s="60" t="s">
        <v>277</v>
      </c>
      <c r="J25" s="60" t="s">
        <v>286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286</v>
      </c>
      <c r="R25" s="60" t="s">
        <v>278</v>
      </c>
      <c r="S25" s="60" t="s">
        <v>338</v>
      </c>
      <c r="T25" s="60" t="s">
        <v>276</v>
      </c>
      <c r="V25" s="60"/>
      <c r="W25" s="60" t="s">
        <v>277</v>
      </c>
      <c r="X25" s="60" t="s">
        <v>286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286</v>
      </c>
      <c r="AF25" s="60" t="s">
        <v>278</v>
      </c>
      <c r="AG25" s="60" t="s">
        <v>279</v>
      </c>
      <c r="AH25" s="60" t="s">
        <v>276</v>
      </c>
      <c r="AJ25" s="60"/>
      <c r="AK25" s="60" t="s">
        <v>339</v>
      </c>
      <c r="AL25" s="60" t="s">
        <v>286</v>
      </c>
      <c r="AM25" s="60" t="s">
        <v>278</v>
      </c>
      <c r="AN25" s="60" t="s">
        <v>279</v>
      </c>
      <c r="AO25" s="60" t="s">
        <v>276</v>
      </c>
      <c r="AQ25" s="60"/>
      <c r="AR25" s="60" t="s">
        <v>339</v>
      </c>
      <c r="AS25" s="60" t="s">
        <v>286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286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286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94.822019999999995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1.2197081999999999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1.0501817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12.150867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2.0946905999999998</v>
      </c>
      <c r="AJ26" s="60" t="s">
        <v>292</v>
      </c>
      <c r="AK26" s="60">
        <v>320</v>
      </c>
      <c r="AL26" s="60">
        <v>400</v>
      </c>
      <c r="AM26" s="60">
        <v>0</v>
      </c>
      <c r="AN26" s="60">
        <v>1000</v>
      </c>
      <c r="AO26" s="60">
        <v>383.53854000000001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7.5112867000000003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2.3311670000000002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1.0942041</v>
      </c>
    </row>
    <row r="33" spans="1:68" x14ac:dyDescent="0.3">
      <c r="A33" s="64" t="s">
        <v>319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321</v>
      </c>
      <c r="W34" s="66"/>
      <c r="X34" s="66"/>
      <c r="Y34" s="66"/>
      <c r="Z34" s="66"/>
      <c r="AA34" s="66"/>
      <c r="AC34" s="66" t="s">
        <v>293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286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286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286</v>
      </c>
      <c r="R35" s="60" t="s">
        <v>278</v>
      </c>
      <c r="S35" s="60" t="s">
        <v>279</v>
      </c>
      <c r="T35" s="60" t="s">
        <v>337</v>
      </c>
      <c r="V35" s="60"/>
      <c r="W35" s="60" t="s">
        <v>277</v>
      </c>
      <c r="X35" s="60" t="s">
        <v>286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286</v>
      </c>
      <c r="AF35" s="60" t="s">
        <v>340</v>
      </c>
      <c r="AG35" s="60" t="s">
        <v>279</v>
      </c>
      <c r="AH35" s="60" t="s">
        <v>276</v>
      </c>
      <c r="AJ35" s="60"/>
      <c r="AK35" s="60" t="s">
        <v>277</v>
      </c>
      <c r="AL35" s="60" t="s">
        <v>286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395.84969999999998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957.86120000000005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3119.9387000000002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2559.3359999999998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86.952160000000006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106.79413599999999</v>
      </c>
    </row>
    <row r="43" spans="1:68" x14ac:dyDescent="0.3">
      <c r="A43" s="64" t="s">
        <v>294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295</v>
      </c>
      <c r="B44" s="66"/>
      <c r="C44" s="66"/>
      <c r="D44" s="66"/>
      <c r="E44" s="66"/>
      <c r="F44" s="66"/>
      <c r="H44" s="66" t="s">
        <v>322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296</v>
      </c>
      <c r="W44" s="66"/>
      <c r="X44" s="66"/>
      <c r="Y44" s="66"/>
      <c r="Z44" s="66"/>
      <c r="AA44" s="66"/>
      <c r="AC44" s="66" t="s">
        <v>324</v>
      </c>
      <c r="AD44" s="66"/>
      <c r="AE44" s="66"/>
      <c r="AF44" s="66"/>
      <c r="AG44" s="66"/>
      <c r="AH44" s="66"/>
      <c r="AJ44" s="66" t="s">
        <v>325</v>
      </c>
      <c r="AK44" s="66"/>
      <c r="AL44" s="66"/>
      <c r="AM44" s="66"/>
      <c r="AN44" s="66"/>
      <c r="AO44" s="66"/>
      <c r="AQ44" s="66" t="s">
        <v>284</v>
      </c>
      <c r="AR44" s="66"/>
      <c r="AS44" s="66"/>
      <c r="AT44" s="66"/>
      <c r="AU44" s="66"/>
      <c r="AV44" s="66"/>
      <c r="AX44" s="66" t="s">
        <v>297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286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286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286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286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286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286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286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286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286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11.572392000000001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8.8409069999999996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751.68035999999995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2.8680728999999999E-2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2.8104167000000002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180.03038000000001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66.789839999999998</v>
      </c>
      <c r="AX46" s="60" t="s">
        <v>327</v>
      </c>
      <c r="AY46" s="60"/>
      <c r="AZ46" s="60"/>
      <c r="BA46" s="60"/>
      <c r="BB46" s="60"/>
      <c r="BC46" s="60"/>
      <c r="BE46" s="60" t="s">
        <v>328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341</v>
      </c>
      <c r="B2" s="55" t="s">
        <v>342</v>
      </c>
      <c r="C2" s="55" t="s">
        <v>329</v>
      </c>
      <c r="D2" s="55">
        <v>64</v>
      </c>
      <c r="E2" s="55">
        <v>1628.3956000000001</v>
      </c>
      <c r="F2" s="55">
        <v>272.04860000000002</v>
      </c>
      <c r="G2" s="55">
        <v>33.910939999999997</v>
      </c>
      <c r="H2" s="55">
        <v>21.453088999999999</v>
      </c>
      <c r="I2" s="55">
        <v>12.457848</v>
      </c>
      <c r="J2" s="55">
        <v>56.470866999999998</v>
      </c>
      <c r="K2" s="55">
        <v>30.951917999999999</v>
      </c>
      <c r="L2" s="55">
        <v>25.51895</v>
      </c>
      <c r="M2" s="55">
        <v>19.382956</v>
      </c>
      <c r="N2" s="55">
        <v>2.9060252000000002</v>
      </c>
      <c r="O2" s="55">
        <v>10.128088</v>
      </c>
      <c r="P2" s="55">
        <v>701.99680000000001</v>
      </c>
      <c r="Q2" s="55">
        <v>16.181211000000001</v>
      </c>
      <c r="R2" s="55">
        <v>369.01015999999998</v>
      </c>
      <c r="S2" s="55">
        <v>89.020424000000006</v>
      </c>
      <c r="T2" s="55">
        <v>3359.8762000000002</v>
      </c>
      <c r="U2" s="55">
        <v>3.4830139</v>
      </c>
      <c r="V2" s="55">
        <v>15.514733</v>
      </c>
      <c r="W2" s="55">
        <v>203.99816999999999</v>
      </c>
      <c r="X2" s="55">
        <v>94.822019999999995</v>
      </c>
      <c r="Y2" s="55">
        <v>1.2197081999999999</v>
      </c>
      <c r="Z2" s="55">
        <v>1.0501817</v>
      </c>
      <c r="AA2" s="55">
        <v>12.150867</v>
      </c>
      <c r="AB2" s="55">
        <v>2.0946905999999998</v>
      </c>
      <c r="AC2" s="55">
        <v>383.53854000000001</v>
      </c>
      <c r="AD2" s="55">
        <v>7.5112867000000003</v>
      </c>
      <c r="AE2" s="55">
        <v>2.3311670000000002</v>
      </c>
      <c r="AF2" s="55">
        <v>1.0942041</v>
      </c>
      <c r="AG2" s="55">
        <v>395.84969999999998</v>
      </c>
      <c r="AH2" s="55">
        <v>212.83269999999999</v>
      </c>
      <c r="AI2" s="55">
        <v>183.01701</v>
      </c>
      <c r="AJ2" s="55">
        <v>957.86120000000005</v>
      </c>
      <c r="AK2" s="55">
        <v>3119.9387000000002</v>
      </c>
      <c r="AL2" s="55">
        <v>86.952160000000006</v>
      </c>
      <c r="AM2" s="55">
        <v>2559.3359999999998</v>
      </c>
      <c r="AN2" s="55">
        <v>106.79413599999999</v>
      </c>
      <c r="AO2" s="55">
        <v>11.572392000000001</v>
      </c>
      <c r="AP2" s="55">
        <v>8.5144500000000001</v>
      </c>
      <c r="AQ2" s="55">
        <v>3.0579429999999999</v>
      </c>
      <c r="AR2" s="55">
        <v>8.8409069999999996</v>
      </c>
      <c r="AS2" s="55">
        <v>751.68035999999995</v>
      </c>
      <c r="AT2" s="55">
        <v>2.8680728999999999E-2</v>
      </c>
      <c r="AU2" s="55">
        <v>2.8104167000000002</v>
      </c>
      <c r="AV2" s="55">
        <v>180.03038000000001</v>
      </c>
      <c r="AW2" s="55">
        <v>66.789839999999998</v>
      </c>
      <c r="AX2" s="55">
        <v>0.10163941</v>
      </c>
      <c r="AY2" s="55">
        <v>1.0083721999999999</v>
      </c>
      <c r="AZ2" s="55">
        <v>222.4605</v>
      </c>
      <c r="BA2" s="55">
        <v>28.835238</v>
      </c>
      <c r="BB2" s="55">
        <v>8.4557529999999996</v>
      </c>
      <c r="BC2" s="55">
        <v>10.622278</v>
      </c>
      <c r="BD2" s="55">
        <v>9.7517689999999995</v>
      </c>
      <c r="BE2" s="55">
        <v>0.54912190000000005</v>
      </c>
      <c r="BF2" s="55">
        <v>2.3443336000000001</v>
      </c>
      <c r="BG2" s="55">
        <v>2.7754896000000001E-3</v>
      </c>
      <c r="BH2" s="55">
        <v>1.3694167E-2</v>
      </c>
      <c r="BI2" s="55">
        <v>1.2171385999999999E-2</v>
      </c>
      <c r="BJ2" s="55">
        <v>5.723926E-2</v>
      </c>
      <c r="BK2" s="55">
        <v>2.1349920000000001E-4</v>
      </c>
      <c r="BL2" s="55">
        <v>0.21439694000000001</v>
      </c>
      <c r="BM2" s="55">
        <v>1.9411427000000001</v>
      </c>
      <c r="BN2" s="55">
        <v>0.35246085999999999</v>
      </c>
      <c r="BO2" s="55">
        <v>29.529409999999999</v>
      </c>
      <c r="BP2" s="55">
        <v>4.4152230000000001</v>
      </c>
      <c r="BQ2" s="55">
        <v>8.3493469999999999</v>
      </c>
      <c r="BR2" s="55">
        <v>35.953963999999999</v>
      </c>
      <c r="BS2" s="55">
        <v>25.26031</v>
      </c>
      <c r="BT2" s="55">
        <v>3.7471329999999998</v>
      </c>
      <c r="BU2" s="55">
        <v>9.0866240000000001E-2</v>
      </c>
      <c r="BV2" s="55">
        <v>8.1087679999999995E-2</v>
      </c>
      <c r="BW2" s="55">
        <v>0.30548924</v>
      </c>
      <c r="BX2" s="55">
        <v>0.98465793999999995</v>
      </c>
      <c r="BY2" s="55">
        <v>0.11196028399999999</v>
      </c>
      <c r="BZ2" s="55">
        <v>5.2138795999999996E-4</v>
      </c>
      <c r="CA2" s="55">
        <v>0.64641154000000001</v>
      </c>
      <c r="CB2" s="55">
        <v>5.3396310000000002E-2</v>
      </c>
      <c r="CC2" s="55">
        <v>0.24350830000000001</v>
      </c>
      <c r="CD2" s="55">
        <v>2.2002864</v>
      </c>
      <c r="CE2" s="55">
        <v>6.836267E-2</v>
      </c>
      <c r="CF2" s="55">
        <v>0.33504339999999999</v>
      </c>
      <c r="CG2" s="55">
        <v>9.9000000000000005E-7</v>
      </c>
      <c r="CH2" s="55">
        <v>5.3057140000000003E-2</v>
      </c>
      <c r="CI2" s="55">
        <v>6.3705669999999997E-3</v>
      </c>
      <c r="CJ2" s="55">
        <v>4.5635804999999996</v>
      </c>
      <c r="CK2" s="55">
        <v>1.8075610999999998E-2</v>
      </c>
      <c r="CL2" s="55">
        <v>0.91612550000000004</v>
      </c>
      <c r="CM2" s="55">
        <v>1.9248441000000001</v>
      </c>
      <c r="CN2" s="55">
        <v>1799.2344000000001</v>
      </c>
      <c r="CO2" s="55">
        <v>3119.2950000000001</v>
      </c>
      <c r="CP2" s="55">
        <v>1865.5128</v>
      </c>
      <c r="CQ2" s="55">
        <v>739.98095999999998</v>
      </c>
      <c r="CR2" s="55">
        <v>364.70816000000002</v>
      </c>
      <c r="CS2" s="55">
        <v>362.52706999999998</v>
      </c>
      <c r="CT2" s="55">
        <v>1758.7716</v>
      </c>
      <c r="CU2" s="55">
        <v>1075.2325000000001</v>
      </c>
      <c r="CV2" s="55">
        <v>1097.0065999999999</v>
      </c>
      <c r="CW2" s="55">
        <v>1208.088</v>
      </c>
      <c r="CX2" s="55">
        <v>339.90665000000001</v>
      </c>
      <c r="CY2" s="55">
        <v>2288.6333</v>
      </c>
      <c r="CZ2" s="55">
        <v>1029.0173</v>
      </c>
      <c r="DA2" s="55">
        <v>2557.4479999999999</v>
      </c>
      <c r="DB2" s="55">
        <v>2468.0034000000001</v>
      </c>
      <c r="DC2" s="55">
        <v>3453.7075</v>
      </c>
      <c r="DD2" s="55">
        <v>6155.3516</v>
      </c>
      <c r="DE2" s="55">
        <v>1226.8748000000001</v>
      </c>
      <c r="DF2" s="55">
        <v>2894.6345000000001</v>
      </c>
      <c r="DG2" s="55">
        <v>1385.84</v>
      </c>
      <c r="DH2" s="55">
        <v>129.44462999999999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28.835238</v>
      </c>
      <c r="B6">
        <f>BB2</f>
        <v>8.4557529999999996</v>
      </c>
      <c r="C6">
        <f>BC2</f>
        <v>10.622278</v>
      </c>
      <c r="D6">
        <f>BD2</f>
        <v>9.7517689999999995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20909</v>
      </c>
      <c r="C2" s="51">
        <f ca="1">YEAR(TODAY())-YEAR(B2)+IF(TODAY()&gt;=DATE(YEAR(TODAY()),MONTH(B2),DAY(B2)),0,-1)</f>
        <v>64</v>
      </c>
      <c r="E2" s="47">
        <v>150</v>
      </c>
      <c r="F2" s="48" t="s">
        <v>275</v>
      </c>
      <c r="G2" s="47">
        <v>45</v>
      </c>
      <c r="H2" s="46" t="s">
        <v>40</v>
      </c>
      <c r="I2" s="67">
        <f>ROUND(G3/E3^2,1)</f>
        <v>20</v>
      </c>
    </row>
    <row r="3" spans="1:9" x14ac:dyDescent="0.3">
      <c r="E3" s="46">
        <f>E2/100</f>
        <v>1.5</v>
      </c>
      <c r="F3" s="46" t="s">
        <v>39</v>
      </c>
      <c r="G3" s="46">
        <f>G2</f>
        <v>45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김정희, ID : H1900810)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15:48:19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31" sqref="V3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44390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150</v>
      </c>
      <c r="L12" s="124"/>
      <c r="M12" s="117">
        <f>'개인정보 및 신체계측 입력'!G2</f>
        <v>45</v>
      </c>
      <c r="N12" s="118"/>
      <c r="O12" s="113" t="s">
        <v>270</v>
      </c>
      <c r="P12" s="107"/>
      <c r="Q12" s="110">
        <f>'개인정보 및 신체계측 입력'!I2</f>
        <v>20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김정희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75.061999999999998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9.3569999999999993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15.581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14.5</v>
      </c>
      <c r="L72" s="34" t="s">
        <v>52</v>
      </c>
      <c r="M72" s="34">
        <f>ROUND('DRIs DATA'!K8,1)</f>
        <v>4.7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49.2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129.29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94.82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139.65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49.48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208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115.72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2021-08-25T05:41:17Z</dcterms:modified>
</cp:coreProperties>
</file>