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<sst xmlns="http://schemas.openxmlformats.org/spreadsheetml/2006/main" count="692" uniqueCount="343">
  <si>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</si>
  <si>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</si>
  <si>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</si>
  <si>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</si>
  <si>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</si>
  <si>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</si>
  <si>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</si>
  <si>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</si>
  <si>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</si>
  <si>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</si>
  <si>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</si>
  <si>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</si>
  <si>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</si>
  <si>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</si>
  <si>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</si>
  <si>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</si>
  <si>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</si>
  <si>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</si>
  <si>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</si>
  <si>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</si>
  <si>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</si>
  <si>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</si>
  <si>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</si>
  <si>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</si>
  <si>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</si>
  <si>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</si>
  <si>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</si>
  <si>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</si>
  <si>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</si>
  <si>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</si>
  <si>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</si>
  <si>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</si>
  <si>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</si>
  <si>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</si>
  <si>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</si>
  <si>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</si>
  <si>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</si>
  <si>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</si>
  <si>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</si>
  <si>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</si>
  <si>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</si>
  <si>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</si>
  <si>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</si>
  <si>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</si>
  <si>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</si>
  <si>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</si>
  <si>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</si>
  <si>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</si>
  <si>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</si>
  <si>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</si>
  <si>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</si>
  <si>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</si>
  <si>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</si>
  <si>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</si>
  <si>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</si>
  <si>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</si>
  <si>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</si>
  <si>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</si>
  <si>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</si>
  <si>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</si>
  <si>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</si>
  <si>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</si>
  <si>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</si>
  <si>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</si>
  <si>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</si>
  <si>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</si>
  <si>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</si>
  <si>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</si>
  <si>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</si>
  <si>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</si>
  <si>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</si>
  <si>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</si>
  <si>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</si>
  <si>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</si>
  <si>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</si>
  <si>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</si>
  <si>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</si>
  <si>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</si>
  <si>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</si>
  <si>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</si>
  <si>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</si>
  <si>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</si>
  <si>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</si>
  <si>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</si>
  <si>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</si>
  <si>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</si>
  <si>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</si>
  <si>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</si>
  <si>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</si>
  <si>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</si>
  <si>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</si>
  <si>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</si>
  <si>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</si>
  <si>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</si>
  <si>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</si>
  <si>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</si>
  <si>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</si>
  <si>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</si>
  <si>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</si>
  <si>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</si>
  <si>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</si>
  <si>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</si>
  <si>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</si>
  <si>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</si>
  <si>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</si>
  <si>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</si>
  <si>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</si>
  <si>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</si>
  <si>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</si>
  <si>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</si>
  <si>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</si>
  <si>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</si>
  <si>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</si>
  <si>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</si>
  <si>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</si>
  <si>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</si>
  <si>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</si>
  <si>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</si>
  <si>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</si>
  <si>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</si>
  <si>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</si>
  <si>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</si>
  <si>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</si>
  <si>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</si>
  <si>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</si>
  <si>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</si>
  <si>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</si>
  <si>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</si>
  <si>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</si>
  <si>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</si>
  <si>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</si>
  <si>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</si>
  <si>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</si>
  <si>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</si>
  <si>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</si>
  <si>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</si>
  <si>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</si>
  <si>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</si>
  <si>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</si>
  <si>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</si>
  <si>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</si>
  <si>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</si>
  <si>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</si>
  <si>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</si>
  <si>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</si>
  <si>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</si>
  <si>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</si>
  <si>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</si>
  <si>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</si>
  <si>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</si>
  <si>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</si>
  <si>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</si>
  <si>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</si>
  <si>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</si>
  <si>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</si>
  <si>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</si>
  <si>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</si>
  <si>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</si>
  <si>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</si>
  <si>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</si>
  <si>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</si>
  <si>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</si>
  <si>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</si>
  <si>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</si>
  <si>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</si>
  <si>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</si>
  <si>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</si>
  <si>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</si>
  <si>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</si>
  <si>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</si>
  <si>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</si>
  <si>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</si>
  <si>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</si>
  <si>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</si>
  <si>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</si>
  <si>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</si>
  <si>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</si>
  <si>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</si>
  <si>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</si>
  <si>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</si>
  <si>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</si>
  <si>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</si>
  <si>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</si>
  <si>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</si>
  <si>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</si>
  <si>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</si>
  <si>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</si>
  <si>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</si>
  <si>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</si>
  <si>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</si>
  <si>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</si>
  <si>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</si>
  <si>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</si>
  <si>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</si>
  <si>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</si>
  <si>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</si>
  <si>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</si>
  <si>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</si>
  <si>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</si>
  <si>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</si>
  <si>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</si>
  <si>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</si>
  <si>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</si>
  <si>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</si>
  <si>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</si>
  <si>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</si>
  <si>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</si>
  <si>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</si>
  <si>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</si>
  <si>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</si>
  <si>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</si>
  <si>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</si>
  <si>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</si>
  <si>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</si>
  <si>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</si>
  <si>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</si>
  <si>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</si>
  <si>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</si>
  <si>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</si>
  <si>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</si>
  <si>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</si>
  <si>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</si>
  <si>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</si>
  <si>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</si>
  <si>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</si>
  <si>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</si>
  <si>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</si>
  <si>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</si>
  <si>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</si>
  <si>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</si>
  <si>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</si>
  <si>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</si>
  <si>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</si>
  <si>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</si>
  <si>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</si>
  <si>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</si>
  <si>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</si>
  <si>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</si>
  <si>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</si>
  <si>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</si>
  <si>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</si>
  <si>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</si>
  <si>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</si>
  <si>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</si>
  <si>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</si>
  <si>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</si>
  <si>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</si>
  <si>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</si>
  <si>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</si>
  <si>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</si>
  <si>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</si>
  <si>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</si>
  <si>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</si>
  <si>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</si>
  <si>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</si>
  <si>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</si>
  <si>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</si>
  <si>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</si>
  <si>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</si>
  <si>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</si>
  <si>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</si>
  <si>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</si>
  <si>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</si>
  <si>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</si>
  <si>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</si>
  <si>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</si>
  <si>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</si>
  <si>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</si>
  <si>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</si>
  <si>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</si>
  <si>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</si>
  <si>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</si>
  <si>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</si>
  <si>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</si>
  <si>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</si>
  <si>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</si>
  <si>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</si>
  <si>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</si>
  <si>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</si>
  <si>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</si>
  <si>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</si>
  <si>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</si>
  <si>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</si>
  <si>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</si>
  <si>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</si>
  <si>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</si>
  <si>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</si>
  <si>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</si>
  <si>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</si>
  <si>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</si>
  <si>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</si>
  <si>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</si>
  <si>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</si>
  <si>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</si>
  <si>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</si>
  <si>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</si>
  <si>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</si>
  <si>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</si>
  <si>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</si>
  <si>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</si>
  <si>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</si>
  <si>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</si>
  <si>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</si>
  <si>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</si>
  <si>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</si>
  <si>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</si>
  <si>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</si>
  <si>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</si>
  <si>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</si>
  <si>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</si>
  <si>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</si>
  <si>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</si>
  <si>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</si>
  <si>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</si>
  <si>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</si>
  <si>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</si>
  <si>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</si>
  <si>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</si>
  <si>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</si>
  <si>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</si>
  <si>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</si>
  <si>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</si>
  <si>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</si>
  <si>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</si>
  <si>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</si>
  <si>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</si>
  <si>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</si>
  <si>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</si>
  <si>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</si>
  <si>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</si>
  <si>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</si>
  <si>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(설문지 : FFQ 95문항 설문지, 사용자 : 박미숙, ID : H1900812)</t>
  </si>
  <si>
    <t>출력시각</t>
    <phoneticPr fontId="1" type="noConversion"/>
  </si>
  <si>
    <t>2021년 08월 24일 16:16:45</t>
  </si>
  <si>
    <t>충분섭취량</t>
    <phoneticPr fontId="1" type="noConversion"/>
  </si>
  <si>
    <t>리보플라빈</t>
    <phoneticPr fontId="1" type="noConversion"/>
  </si>
  <si>
    <t>섭취량</t>
    <phoneticPr fontId="1" type="noConversion"/>
  </si>
  <si>
    <t>평균필요량</t>
    <phoneticPr fontId="1" type="noConversion"/>
  </si>
  <si>
    <t>나트륨</t>
    <phoneticPr fontId="1" type="noConversion"/>
  </si>
  <si>
    <t>권장섭취량</t>
    <phoneticPr fontId="1" type="noConversion"/>
  </si>
  <si>
    <t>상한섭취량</t>
    <phoneticPr fontId="1" type="noConversion"/>
  </si>
  <si>
    <t>H1900812</t>
  </si>
  <si>
    <t>박미숙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</si>
</sst>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204.62682000000001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3496"/>
        <c:axId val="261674280"/>
      </c:barChart>
      <c:catAx>
        <c:axId val="26167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74280"/>
        <c:crosses val="autoZero"/>
        <c:auto val="1"/>
        <c:lblAlgn val="ctr"/>
        <c:lblOffset val="100"/>
        <c:noMultiLvlLbl val="0"/>
      </c:catAx>
      <c:valAx>
        <c:axId val="26167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9.6145700000000005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320"/>
        <c:axId val="455704280"/>
      </c:barChart>
      <c:catAx>
        <c:axId val="45570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4280"/>
        <c:crosses val="autoZero"/>
        <c:auto val="1"/>
        <c:lblAlgn val="ctr"/>
        <c:lblOffset val="100"/>
        <c:noMultiLvlLbl val="0"/>
      </c:catAx>
      <c:valAx>
        <c:axId val="45570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18.262336999999999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576"/>
        <c:axId val="455700360"/>
      </c:barChart>
      <c:catAx>
        <c:axId val="45569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0360"/>
        <c:crosses val="autoZero"/>
        <c:auto val="1"/>
        <c:lblAlgn val="ctr"/>
        <c:lblOffset val="100"/>
        <c:noMultiLvlLbl val="0"/>
      </c:catAx>
      <c:valAx>
        <c:axId val="45570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3657.8690000000001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928"/>
        <c:axId val="455705456"/>
      </c:barChart>
      <c:catAx>
        <c:axId val="45570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456"/>
        <c:crosses val="autoZero"/>
        <c:auto val="1"/>
        <c:lblAlgn val="ctr"/>
        <c:lblOffset val="100"/>
        <c:noMultiLvlLbl val="0"/>
      </c:catAx>
      <c:valAx>
        <c:axId val="45570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16630.375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536"/>
        <c:axId val="455705064"/>
      </c:barChart>
      <c:catAx>
        <c:axId val="45570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064"/>
        <c:crosses val="autoZero"/>
        <c:auto val="1"/>
        <c:lblAlgn val="ctr"/>
        <c:lblOffset val="100"/>
        <c:noMultiLvlLbl val="0"/>
      </c:catAx>
      <c:valAx>
        <c:axId val="455705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299.17617999999999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184"/>
        <c:axId val="455703104"/>
      </c:barChart>
      <c:catAx>
        <c:axId val="45569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104"/>
        <c:crosses val="autoZero"/>
        <c:auto val="1"/>
        <c:lblAlgn val="ctr"/>
        <c:lblOffset val="100"/>
        <c:noMultiLvlLbl val="0"/>
      </c:catAx>
      <c:valAx>
        <c:axId val="45570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598.9674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712"/>
        <c:axId val="455703496"/>
      </c:barChart>
      <c:catAx>
        <c:axId val="45570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496"/>
        <c:crosses val="autoZero"/>
        <c:auto val="1"/>
        <c:lblAlgn val="ctr"/>
        <c:lblOffset val="100"/>
        <c:noMultiLvlLbl val="0"/>
      </c:catAx>
      <c:valAx>
        <c:axId val="45570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31.558971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3760"/>
        <c:axId val="456380624"/>
      </c:barChart>
      <c:catAx>
        <c:axId val="45638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0624"/>
        <c:crosses val="autoZero"/>
        <c:auto val="1"/>
        <c:lblAlgn val="ctr"/>
        <c:lblOffset val="100"/>
        <c:noMultiLvlLbl val="0"/>
      </c:catAx>
      <c:valAx>
        <c:axId val="456380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3591.2372999999998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1800"/>
        <c:axId val="456381016"/>
      </c:barChart>
      <c:catAx>
        <c:axId val="45638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1016"/>
        <c:crosses val="autoZero"/>
        <c:auto val="1"/>
        <c:lblAlgn val="ctr"/>
        <c:lblOffset val="100"/>
        <c:noMultiLvlLbl val="0"/>
      </c:catAx>
      <c:valAx>
        <c:axId val="4563810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8.9616310000000005E-2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6112"/>
        <c:axId val="456386504"/>
      </c:barChart>
      <c:catAx>
        <c:axId val="45638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504"/>
        <c:crosses val="autoZero"/>
        <c:auto val="1"/>
        <c:lblAlgn val="ctr"/>
        <c:lblOffset val="100"/>
        <c:noMultiLvlLbl val="0"/>
      </c:catAx>
      <c:valAx>
        <c:axId val="45638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11.725452000000001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680"/>
        <c:axId val="456382976"/>
      </c:barChart>
      <c:catAx>
        <c:axId val="45638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2976"/>
        <c:crosses val="autoZero"/>
        <c:auto val="1"/>
        <c:lblAlgn val="ctr"/>
        <c:lblOffset val="100"/>
        <c:noMultiLvlLbl val="0"/>
      </c:catAx>
      <c:valAx>
        <c:axId val="45638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129.63863000000001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6240"/>
        <c:axId val="455771872"/>
      </c:barChart>
      <c:catAx>
        <c:axId val="26167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872"/>
        <c:crosses val="autoZero"/>
        <c:auto val="1"/>
        <c:lblAlgn val="ctr"/>
        <c:lblOffset val="100"/>
        <c:noMultiLvlLbl val="0"/>
      </c:catAx>
      <c:valAx>
        <c:axId val="45577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1001.9679599999999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5328"/>
        <c:axId val="456386896"/>
      </c:barChart>
      <c:catAx>
        <c:axId val="45638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896"/>
        <c:crosses val="autoZero"/>
        <c:auto val="1"/>
        <c:lblAlgn val="ctr"/>
        <c:lblOffset val="100"/>
        <c:noMultiLvlLbl val="0"/>
      </c:catAx>
      <c:valAx>
        <c:axId val="45638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183.46822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288"/>
        <c:axId val="456384544"/>
      </c:barChart>
      <c:catAx>
        <c:axId val="45638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4544"/>
        <c:crosses val="autoZero"/>
        <c:auto val="1"/>
        <c:lblAlgn val="ctr"/>
        <c:lblOffset val="100"/>
        <c:noMultiLvlLbl val="0"/>
      </c:catAx>
      <c:valAx>
        <c:axId val="45638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5.2119999999999997</c:v>
                </c:pt>
                <c:pt idx="1">
                  <c:v>25.385000000000002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380232"/>
        <c:axId val="454818152"/>
      </c:barChart>
      <c:catAx>
        <c:axId val="45638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8152"/>
        <c:crosses val="autoZero"/>
        <c:auto val="1"/>
        <c:lblAlgn val="ctr"/>
        <c:lblOffset val="100"/>
        <c:noMultiLvlLbl val="0"/>
      </c:catAx>
      <c:valAx>
        <c:axId val="45481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18.655994</c:v>
                </c:pt>
                <c:pt idx="1">
                  <c:v>29.422142000000001</c:v>
                </c:pt>
                <c:pt idx="2">
                  <c:v>43.912129999999998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3239.0129999999999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4624"/>
        <c:axId val="454812664"/>
      </c:barChart>
      <c:catAx>
        <c:axId val="45481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2664"/>
        <c:crosses val="autoZero"/>
        <c:auto val="1"/>
        <c:lblAlgn val="ctr"/>
        <c:lblOffset val="100"/>
        <c:noMultiLvlLbl val="0"/>
      </c:catAx>
      <c:valAx>
        <c:axId val="45481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88.061980000000005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9720"/>
        <c:axId val="454815800"/>
      </c:barChart>
      <c:catAx>
        <c:axId val="45481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5800"/>
        <c:crosses val="autoZero"/>
        <c:auto val="1"/>
        <c:lblAlgn val="ctr"/>
        <c:lblOffset val="100"/>
        <c:noMultiLvlLbl val="0"/>
      </c:catAx>
      <c:valAx>
        <c:axId val="45481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76.266000000000005</c:v>
                </c:pt>
                <c:pt idx="1">
                  <c:v>8.9849999999999994</c:v>
                </c:pt>
                <c:pt idx="2">
                  <c:v>14.75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4816192"/>
        <c:axId val="454813448"/>
      </c:barChart>
      <c:catAx>
        <c:axId val="4548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3448"/>
        <c:crosses val="autoZero"/>
        <c:auto val="1"/>
        <c:lblAlgn val="ctr"/>
        <c:lblOffset val="100"/>
        <c:noMultiLvlLbl val="0"/>
      </c:catAx>
      <c:valAx>
        <c:axId val="4548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5935.232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3840"/>
        <c:axId val="454814232"/>
      </c:barChart>
      <c:catAx>
        <c:axId val="45481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4232"/>
        <c:crosses val="autoZero"/>
        <c:auto val="1"/>
        <c:lblAlgn val="ctr"/>
        <c:lblOffset val="100"/>
        <c:noMultiLvlLbl val="0"/>
      </c:catAx>
      <c:valAx>
        <c:axId val="454814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1122.3823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544"/>
        <c:axId val="454820112"/>
      </c:barChart>
      <c:catAx>
        <c:axId val="45481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20112"/>
        <c:crosses val="autoZero"/>
        <c:auto val="1"/>
        <c:lblAlgn val="ctr"/>
        <c:lblOffset val="100"/>
        <c:noMultiLvlLbl val="0"/>
      </c:catAx>
      <c:valAx>
        <c:axId val="45482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2142.8865000000001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936"/>
        <c:axId val="454816976"/>
      </c:barChart>
      <c:catAx>
        <c:axId val="45481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6976"/>
        <c:crosses val="autoZero"/>
        <c:auto val="1"/>
        <c:lblAlgn val="ctr"/>
        <c:lblOffset val="100"/>
        <c:noMultiLvlLbl val="0"/>
      </c:catAx>
      <c:valAx>
        <c:axId val="45481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5.0626353999999996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304"/>
        <c:axId val="455772656"/>
      </c:barChart>
      <c:catAx>
        <c:axId val="45577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2656"/>
        <c:crosses val="autoZero"/>
        <c:auto val="1"/>
        <c:lblAlgn val="ctr"/>
        <c:lblOffset val="100"/>
        <c:noMultiLvlLbl val="0"/>
      </c:catAx>
      <c:valAx>
        <c:axId val="45577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18948.310000000001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09672"/>
        <c:axId val="457516336"/>
      </c:barChart>
      <c:catAx>
        <c:axId val="45750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6336"/>
        <c:crosses val="autoZero"/>
        <c:auto val="1"/>
        <c:lblAlgn val="ctr"/>
        <c:lblOffset val="100"/>
        <c:noMultiLvlLbl val="0"/>
      </c:catAx>
      <c:valAx>
        <c:axId val="45751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0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80.168755000000004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3592"/>
        <c:axId val="457515944"/>
      </c:barChart>
      <c:catAx>
        <c:axId val="45751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5944"/>
        <c:crosses val="autoZero"/>
        <c:auto val="1"/>
        <c:lblAlgn val="ctr"/>
        <c:lblOffset val="100"/>
        <c:noMultiLvlLbl val="0"/>
      </c:catAx>
      <c:valAx>
        <c:axId val="45751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6.6600865999999996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0456"/>
        <c:axId val="457510848"/>
      </c:barChart>
      <c:catAx>
        <c:axId val="45751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0848"/>
        <c:crosses val="autoZero"/>
        <c:auto val="1"/>
        <c:lblAlgn val="ctr"/>
        <c:lblOffset val="100"/>
        <c:noMultiLvlLbl val="0"/>
      </c:catAx>
      <c:valAx>
        <c:axId val="45751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1210.8616999999999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3048"/>
        <c:axId val="455773832"/>
      </c:barChart>
      <c:catAx>
        <c:axId val="45577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3832"/>
        <c:crosses val="autoZero"/>
        <c:auto val="1"/>
        <c:lblAlgn val="ctr"/>
        <c:lblOffset val="100"/>
        <c:noMultiLvlLbl val="0"/>
      </c:catAx>
      <c:valAx>
        <c:axId val="45577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4.7676249999999998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6968"/>
        <c:axId val="455771480"/>
      </c:barChart>
      <c:catAx>
        <c:axId val="45577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480"/>
        <c:crosses val="autoZero"/>
        <c:auto val="1"/>
        <c:lblAlgn val="ctr"/>
        <c:lblOffset val="100"/>
        <c:noMultiLvlLbl val="0"/>
      </c:catAx>
      <c:valAx>
        <c:axId val="455771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56.686928000000002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5792"/>
        <c:axId val="455776184"/>
      </c:barChart>
      <c:catAx>
        <c:axId val="45577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6184"/>
        <c:crosses val="autoZero"/>
        <c:auto val="1"/>
        <c:lblAlgn val="ctr"/>
        <c:lblOffset val="100"/>
        <c:noMultiLvlLbl val="0"/>
      </c:catAx>
      <c:valAx>
        <c:axId val="45577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6.6600865999999996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4224"/>
        <c:axId val="455775400"/>
      </c:barChart>
      <c:catAx>
        <c:axId val="45577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400"/>
        <c:crosses val="autoZero"/>
        <c:auto val="1"/>
        <c:lblAlgn val="ctr"/>
        <c:lblOffset val="100"/>
        <c:noMultiLvlLbl val="0"/>
      </c:catAx>
      <c:valAx>
        <c:axId val="45577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2347.7049999999999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696"/>
        <c:axId val="455775008"/>
      </c:barChart>
      <c:catAx>
        <c:axId val="45577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008"/>
        <c:crosses val="autoZero"/>
        <c:auto val="1"/>
        <c:lblAlgn val="ctr"/>
        <c:lblOffset val="100"/>
        <c:noMultiLvlLbl val="0"/>
      </c:catAx>
      <c:valAx>
        <c:axId val="45577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58.422252999999998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8008"/>
        <c:axId val="455699968"/>
      </c:barChart>
      <c:catAx>
        <c:axId val="45569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699968"/>
        <c:crosses val="autoZero"/>
        <c:auto val="1"/>
        <c:lblAlgn val="ctr"/>
        <c:lblOffset val="100"/>
        <c:noMultiLvlLbl val="0"/>
      </c:catAx>
      <c:valAx>
        <c:axId val="45569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박미숙, ID : H1900812)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16:16:45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5935.232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204.62682000000001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129.63863000000001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76.266000000000005</v>
      </c>
      <c r="G8" s="59">
        <f>'DRIs DATA 입력'!G8</f>
        <v>8.9849999999999994</v>
      </c>
      <c r="H8" s="59">
        <f>'DRIs DATA 입력'!H8</f>
        <v>14.75</v>
      </c>
      <c r="I8" s="55"/>
      <c r="J8" s="59" t="s">
        <v>215</v>
      </c>
      <c r="K8" s="59">
        <f>'DRIs DATA 입력'!K8</f>
        <v>5.2119999999999997</v>
      </c>
      <c r="L8" s="59">
        <f>'DRIs DATA 입력'!L8</f>
        <v>25.385000000000002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3239.0129999999999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88.061980000000005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5.0626353999999996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1210.8616999999999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1122.3823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7.1754674999999999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4.7676249999999998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56.686928000000002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6.6600865999999996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2347.7049999999999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58.422252999999998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9.6145700000000005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18.262336999999999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2142.8865000000001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3657.8690000000001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18948.310000000001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16630.375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299.17617999999999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598.9674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80.168755000000004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31.558971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3591.2372999999998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8.9616310000000005E-2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11.725452000000001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1001.9679599999999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183.46822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7" sqref="J5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305</v>
      </c>
      <c r="B1" s="55" t="s">
        <v>331</v>
      </c>
      <c r="G1" s="56" t="s">
        <v>332</v>
      </c>
      <c r="H1" s="55" t="s">
        <v>333</v>
      </c>
    </row>
    <row r="3" spans="1:27" x14ac:dyDescent="0.3">
      <c r="A3" s="65" t="s">
        <v>306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307</v>
      </c>
      <c r="B4" s="66"/>
      <c r="C4" s="66"/>
      <c r="E4" s="61" t="s">
        <v>282</v>
      </c>
      <c r="F4" s="62"/>
      <c r="G4" s="62"/>
      <c r="H4" s="63"/>
      <c r="J4" s="61" t="s">
        <v>286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308</v>
      </c>
      <c r="V4" s="66"/>
      <c r="W4" s="66"/>
      <c r="X4" s="66"/>
      <c r="Y4" s="66"/>
      <c r="Z4" s="66"/>
    </row>
    <row r="5" spans="1:27" x14ac:dyDescent="0.3">
      <c r="A5" s="60"/>
      <c r="B5" s="60" t="s">
        <v>309</v>
      </c>
      <c r="C5" s="60" t="s">
        <v>276</v>
      </c>
      <c r="E5" s="60"/>
      <c r="F5" s="60" t="s">
        <v>49</v>
      </c>
      <c r="G5" s="60" t="s">
        <v>310</v>
      </c>
      <c r="H5" s="60" t="s">
        <v>45</v>
      </c>
      <c r="J5" s="60"/>
      <c r="K5" s="60" t="s">
        <v>302</v>
      </c>
      <c r="L5" s="60" t="s">
        <v>303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307</v>
      </c>
      <c r="B6" s="60">
        <v>1800</v>
      </c>
      <c r="C6" s="60">
        <v>5935.232</v>
      </c>
      <c r="E6" s="60" t="s">
        <v>311</v>
      </c>
      <c r="F6" s="60">
        <v>55</v>
      </c>
      <c r="G6" s="60">
        <v>15</v>
      </c>
      <c r="H6" s="60">
        <v>7</v>
      </c>
      <c r="J6" s="60" t="s">
        <v>311</v>
      </c>
      <c r="K6" s="60">
        <v>0.1</v>
      </c>
      <c r="L6" s="60">
        <v>4</v>
      </c>
      <c r="N6" s="60" t="s">
        <v>312</v>
      </c>
      <c r="O6" s="60">
        <v>40</v>
      </c>
      <c r="P6" s="60">
        <v>50</v>
      </c>
      <c r="Q6" s="60">
        <v>0</v>
      </c>
      <c r="R6" s="60">
        <v>0</v>
      </c>
      <c r="S6" s="60">
        <v>204.62682000000001</v>
      </c>
      <c r="U6" s="60" t="s">
        <v>313</v>
      </c>
      <c r="V6" s="60">
        <v>0</v>
      </c>
      <c r="W6" s="60">
        <v>0</v>
      </c>
      <c r="X6" s="60">
        <v>20</v>
      </c>
      <c r="Y6" s="60">
        <v>0</v>
      </c>
      <c r="Z6" s="60">
        <v>129.63863000000001</v>
      </c>
    </row>
    <row r="7" spans="1:27" x14ac:dyDescent="0.3">
      <c r="E7" s="60" t="s">
        <v>300</v>
      </c>
      <c r="F7" s="60">
        <v>65</v>
      </c>
      <c r="G7" s="60">
        <v>30</v>
      </c>
      <c r="H7" s="60">
        <v>20</v>
      </c>
      <c r="J7" s="60" t="s">
        <v>300</v>
      </c>
      <c r="K7" s="60">
        <v>1</v>
      </c>
      <c r="L7" s="60">
        <v>10</v>
      </c>
    </row>
    <row r="8" spans="1:27" x14ac:dyDescent="0.3">
      <c r="E8" s="60" t="s">
        <v>314</v>
      </c>
      <c r="F8" s="60">
        <v>76.266000000000005</v>
      </c>
      <c r="G8" s="60">
        <v>8.9849999999999994</v>
      </c>
      <c r="H8" s="60">
        <v>14.75</v>
      </c>
      <c r="J8" s="60" t="s">
        <v>314</v>
      </c>
      <c r="K8" s="60">
        <v>5.2119999999999997</v>
      </c>
      <c r="L8" s="60">
        <v>25.385000000000002</v>
      </c>
    </row>
    <row r="13" spans="1:27" x14ac:dyDescent="0.3">
      <c r="A13" s="64" t="s">
        <v>301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315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334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316</v>
      </c>
      <c r="B16" s="60">
        <v>430</v>
      </c>
      <c r="C16" s="60">
        <v>600</v>
      </c>
      <c r="D16" s="60">
        <v>0</v>
      </c>
      <c r="E16" s="60">
        <v>3000</v>
      </c>
      <c r="F16" s="60">
        <v>3239.0129999999999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88.061980000000005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5.0626353999999996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1210.8616999999999</v>
      </c>
    </row>
    <row r="23" spans="1:62" x14ac:dyDescent="0.3">
      <c r="A23" s="64" t="s">
        <v>317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335</v>
      </c>
      <c r="P24" s="66"/>
      <c r="Q24" s="66"/>
      <c r="R24" s="66"/>
      <c r="S24" s="66"/>
      <c r="T24" s="66"/>
      <c r="V24" s="66" t="s">
        <v>318</v>
      </c>
      <c r="W24" s="66"/>
      <c r="X24" s="66"/>
      <c r="Y24" s="66"/>
      <c r="Z24" s="66"/>
      <c r="AA24" s="66"/>
      <c r="AC24" s="66" t="s">
        <v>290</v>
      </c>
      <c r="AD24" s="66"/>
      <c r="AE24" s="66"/>
      <c r="AF24" s="66"/>
      <c r="AG24" s="66"/>
      <c r="AH24" s="66"/>
      <c r="AJ24" s="66" t="s">
        <v>291</v>
      </c>
      <c r="AK24" s="66"/>
      <c r="AL24" s="66"/>
      <c r="AM24" s="66"/>
      <c r="AN24" s="66"/>
      <c r="AO24" s="66"/>
      <c r="AQ24" s="66" t="s">
        <v>304</v>
      </c>
      <c r="AR24" s="66"/>
      <c r="AS24" s="66"/>
      <c r="AT24" s="66"/>
      <c r="AU24" s="66"/>
      <c r="AV24" s="66"/>
      <c r="AX24" s="66" t="s">
        <v>292</v>
      </c>
      <c r="AY24" s="66"/>
      <c r="AZ24" s="66"/>
      <c r="BA24" s="66"/>
      <c r="BB24" s="66"/>
      <c r="BC24" s="66"/>
      <c r="BE24" s="66" t="s">
        <v>319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279</v>
      </c>
      <c r="AH25" s="60" t="s">
        <v>336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276</v>
      </c>
      <c r="BE25" s="60"/>
      <c r="BF25" s="60" t="s">
        <v>337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1122.3823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7.1754674999999999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4.7676249999999998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56.686928000000002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6.6600865999999996</v>
      </c>
      <c r="AJ26" s="60" t="s">
        <v>293</v>
      </c>
      <c r="AK26" s="60">
        <v>320</v>
      </c>
      <c r="AL26" s="60">
        <v>400</v>
      </c>
      <c r="AM26" s="60">
        <v>0</v>
      </c>
      <c r="AN26" s="60">
        <v>1000</v>
      </c>
      <c r="AO26" s="60">
        <v>2347.7049999999999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58.422252999999998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9.6145700000000005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18.262336999999999</v>
      </c>
    </row>
    <row r="33" spans="1:68" x14ac:dyDescent="0.3">
      <c r="A33" s="64" t="s">
        <v>320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321</v>
      </c>
      <c r="I34" s="66"/>
      <c r="J34" s="66"/>
      <c r="K34" s="66"/>
      <c r="L34" s="66"/>
      <c r="M34" s="66"/>
      <c r="O34" s="66" t="s">
        <v>338</v>
      </c>
      <c r="P34" s="66"/>
      <c r="Q34" s="66"/>
      <c r="R34" s="66"/>
      <c r="S34" s="66"/>
      <c r="T34" s="66"/>
      <c r="V34" s="66" t="s">
        <v>322</v>
      </c>
      <c r="W34" s="66"/>
      <c r="X34" s="66"/>
      <c r="Y34" s="66"/>
      <c r="Z34" s="66"/>
      <c r="AA34" s="66"/>
      <c r="AC34" s="66" t="s">
        <v>294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339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2142.8865000000001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3657.8690000000001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18948.310000000001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16630.375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299.17617999999999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598.9674</v>
      </c>
    </row>
    <row r="43" spans="1:68" x14ac:dyDescent="0.3">
      <c r="A43" s="64" t="s">
        <v>295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296</v>
      </c>
      <c r="B44" s="66"/>
      <c r="C44" s="66"/>
      <c r="D44" s="66"/>
      <c r="E44" s="66"/>
      <c r="F44" s="66"/>
      <c r="H44" s="66" t="s">
        <v>323</v>
      </c>
      <c r="I44" s="66"/>
      <c r="J44" s="66"/>
      <c r="K44" s="66"/>
      <c r="L44" s="66"/>
      <c r="M44" s="66"/>
      <c r="O44" s="66" t="s">
        <v>324</v>
      </c>
      <c r="P44" s="66"/>
      <c r="Q44" s="66"/>
      <c r="R44" s="66"/>
      <c r="S44" s="66"/>
      <c r="T44" s="66"/>
      <c r="V44" s="66" t="s">
        <v>297</v>
      </c>
      <c r="W44" s="66"/>
      <c r="X44" s="66"/>
      <c r="Y44" s="66"/>
      <c r="Z44" s="66"/>
      <c r="AA44" s="66"/>
      <c r="AC44" s="66" t="s">
        <v>325</v>
      </c>
      <c r="AD44" s="66"/>
      <c r="AE44" s="66"/>
      <c r="AF44" s="66"/>
      <c r="AG44" s="66"/>
      <c r="AH44" s="66"/>
      <c r="AJ44" s="66" t="s">
        <v>326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298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339</v>
      </c>
      <c r="AF45" s="60" t="s">
        <v>278</v>
      </c>
      <c r="AG45" s="60" t="s">
        <v>340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336</v>
      </c>
      <c r="AQ45" s="60"/>
      <c r="AR45" s="60" t="s">
        <v>337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337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80.168755000000004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31.558971</v>
      </c>
      <c r="O46" s="60" t="s">
        <v>299</v>
      </c>
      <c r="P46" s="60">
        <v>600</v>
      </c>
      <c r="Q46" s="60">
        <v>800</v>
      </c>
      <c r="R46" s="60">
        <v>0</v>
      </c>
      <c r="S46" s="60">
        <v>10000</v>
      </c>
      <c r="T46" s="60">
        <v>3591.2372999999998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8.9616310000000005E-2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11.725452000000001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1001.9679599999999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183.46822</v>
      </c>
      <c r="AX46" s="60" t="s">
        <v>328</v>
      </c>
      <c r="AY46" s="60"/>
      <c r="AZ46" s="60"/>
      <c r="BA46" s="60"/>
      <c r="BB46" s="60"/>
      <c r="BC46" s="60"/>
      <c r="BE46" s="60" t="s">
        <v>329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7" sqref="F2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341</v>
      </c>
      <c r="B2" s="55" t="s">
        <v>342</v>
      </c>
      <c r="C2" s="55" t="s">
        <v>330</v>
      </c>
      <c r="D2" s="55">
        <v>50</v>
      </c>
      <c r="E2" s="55">
        <v>5935.232</v>
      </c>
      <c r="F2" s="55">
        <v>1058.0650000000001</v>
      </c>
      <c r="G2" s="55">
        <v>124.64918</v>
      </c>
      <c r="H2" s="55">
        <v>99.597403999999997</v>
      </c>
      <c r="I2" s="55">
        <v>25.051773000000001</v>
      </c>
      <c r="J2" s="55">
        <v>204.62682000000001</v>
      </c>
      <c r="K2" s="55">
        <v>128.49996999999999</v>
      </c>
      <c r="L2" s="55">
        <v>76.126850000000005</v>
      </c>
      <c r="M2" s="55">
        <v>129.63863000000001</v>
      </c>
      <c r="N2" s="55">
        <v>16.268032000000002</v>
      </c>
      <c r="O2" s="55">
        <v>79.148229999999998</v>
      </c>
      <c r="P2" s="55">
        <v>6633.0654000000004</v>
      </c>
      <c r="Q2" s="55">
        <v>101.14107</v>
      </c>
      <c r="R2" s="55">
        <v>3239.0129999999999</v>
      </c>
      <c r="S2" s="55">
        <v>164.6095</v>
      </c>
      <c r="T2" s="55">
        <v>36892.796999999999</v>
      </c>
      <c r="U2" s="55">
        <v>5.0626353999999996</v>
      </c>
      <c r="V2" s="55">
        <v>88.061980000000005</v>
      </c>
      <c r="W2" s="55">
        <v>1210.8616999999999</v>
      </c>
      <c r="X2" s="55">
        <v>1122.3823</v>
      </c>
      <c r="Y2" s="55">
        <v>7.1754674999999999</v>
      </c>
      <c r="Z2" s="55">
        <v>4.7676249999999998</v>
      </c>
      <c r="AA2" s="55">
        <v>56.686928000000002</v>
      </c>
      <c r="AB2" s="55">
        <v>6.6600865999999996</v>
      </c>
      <c r="AC2" s="55">
        <v>2347.7049999999999</v>
      </c>
      <c r="AD2" s="55">
        <v>58.422252999999998</v>
      </c>
      <c r="AE2" s="55">
        <v>9.6145700000000005</v>
      </c>
      <c r="AF2" s="55">
        <v>18.262336999999999</v>
      </c>
      <c r="AG2" s="55">
        <v>2142.8865000000001</v>
      </c>
      <c r="AH2" s="55">
        <v>1575.7005999999999</v>
      </c>
      <c r="AI2" s="55">
        <v>567.18600000000004</v>
      </c>
      <c r="AJ2" s="55">
        <v>3657.8690000000001</v>
      </c>
      <c r="AK2" s="55">
        <v>18948.310000000001</v>
      </c>
      <c r="AL2" s="55">
        <v>299.17617999999999</v>
      </c>
      <c r="AM2" s="55">
        <v>16630.375</v>
      </c>
      <c r="AN2" s="55">
        <v>598.9674</v>
      </c>
      <c r="AO2" s="55">
        <v>80.168755000000004</v>
      </c>
      <c r="AP2" s="55">
        <v>65.366119999999995</v>
      </c>
      <c r="AQ2" s="55">
        <v>14.802631999999999</v>
      </c>
      <c r="AR2" s="55">
        <v>31.558971</v>
      </c>
      <c r="AS2" s="55">
        <v>3591.2372999999998</v>
      </c>
      <c r="AT2" s="55">
        <v>8.9616310000000005E-2</v>
      </c>
      <c r="AU2" s="55">
        <v>11.725452000000001</v>
      </c>
      <c r="AV2" s="55">
        <v>1001.9679599999999</v>
      </c>
      <c r="AW2" s="55">
        <v>183.46822</v>
      </c>
      <c r="AX2" s="55">
        <v>0.5697314</v>
      </c>
      <c r="AY2" s="55">
        <v>4.9915666999999999</v>
      </c>
      <c r="AZ2" s="55">
        <v>584.11689999999999</v>
      </c>
      <c r="BA2" s="55">
        <v>92.079894999999993</v>
      </c>
      <c r="BB2" s="55">
        <v>18.655994</v>
      </c>
      <c r="BC2" s="55">
        <v>29.422142000000001</v>
      </c>
      <c r="BD2" s="55">
        <v>43.912129999999998</v>
      </c>
      <c r="BE2" s="55">
        <v>1.8723377999999999</v>
      </c>
      <c r="BF2" s="55">
        <v>8.9434690000000003</v>
      </c>
      <c r="BG2" s="55">
        <v>1.3877448000000001E-2</v>
      </c>
      <c r="BH2" s="55">
        <v>1.7150176999999999E-2</v>
      </c>
      <c r="BI2" s="55">
        <v>1.3265328E-2</v>
      </c>
      <c r="BJ2" s="55">
        <v>7.1979130000000002E-2</v>
      </c>
      <c r="BK2" s="55">
        <v>1.067496E-3</v>
      </c>
      <c r="BL2" s="55">
        <v>0.47754451999999997</v>
      </c>
      <c r="BM2" s="55">
        <v>5.3937426000000004</v>
      </c>
      <c r="BN2" s="55">
        <v>2.1172952999999999</v>
      </c>
      <c r="BO2" s="55">
        <v>144.79309000000001</v>
      </c>
      <c r="BP2" s="55">
        <v>15.082509</v>
      </c>
      <c r="BQ2" s="55">
        <v>32.181206000000003</v>
      </c>
      <c r="BR2" s="55">
        <v>131.10589999999999</v>
      </c>
      <c r="BS2" s="55">
        <v>165.67350999999999</v>
      </c>
      <c r="BT2" s="55">
        <v>27.554963999999998</v>
      </c>
      <c r="BU2" s="55">
        <v>1.5909287000000001</v>
      </c>
      <c r="BV2" s="55">
        <v>2.4213622999999999E-3</v>
      </c>
      <c r="BW2" s="55">
        <v>1.6296046</v>
      </c>
      <c r="BX2" s="55">
        <v>2.6467456999999999</v>
      </c>
      <c r="BY2" s="55">
        <v>0.13753265000000001</v>
      </c>
      <c r="BZ2" s="55">
        <v>5.0453926000000003E-3</v>
      </c>
      <c r="CA2" s="55">
        <v>1.4704112</v>
      </c>
      <c r="CB2" s="55">
        <v>2.1649279999999999E-4</v>
      </c>
      <c r="CC2" s="55">
        <v>0.12468003</v>
      </c>
      <c r="CD2" s="55">
        <v>2.6002779999999999</v>
      </c>
      <c r="CE2" s="55">
        <v>0.22690236999999999</v>
      </c>
      <c r="CF2" s="55">
        <v>1.7182676E-4</v>
      </c>
      <c r="CG2" s="55">
        <v>0</v>
      </c>
      <c r="CH2" s="55">
        <v>1.4414783E-3</v>
      </c>
      <c r="CI2" s="55">
        <v>2.3408002E-6</v>
      </c>
      <c r="CJ2" s="55">
        <v>6.8129907000000003</v>
      </c>
      <c r="CK2" s="55">
        <v>2.2061374000000002E-2</v>
      </c>
      <c r="CL2" s="55">
        <v>11.827696</v>
      </c>
      <c r="CM2" s="55">
        <v>5.1239460000000001</v>
      </c>
      <c r="CN2" s="55">
        <v>4241.0420000000004</v>
      </c>
      <c r="CO2" s="55">
        <v>7310.5834999999997</v>
      </c>
      <c r="CP2" s="55">
        <v>4790.8059999999996</v>
      </c>
      <c r="CQ2" s="55">
        <v>1753.779</v>
      </c>
      <c r="CR2" s="55">
        <v>1245.1587999999999</v>
      </c>
      <c r="CS2" s="55">
        <v>542.87885000000006</v>
      </c>
      <c r="CT2" s="55">
        <v>4407.6904000000004</v>
      </c>
      <c r="CU2" s="55">
        <v>2830.6653000000001</v>
      </c>
      <c r="CV2" s="55">
        <v>1440.1102000000001</v>
      </c>
      <c r="CW2" s="55">
        <v>3264.279</v>
      </c>
      <c r="CX2" s="55">
        <v>1104.2068999999999</v>
      </c>
      <c r="CY2" s="55">
        <v>5237.6566999999995</v>
      </c>
      <c r="CZ2" s="55">
        <v>2570.0873999999999</v>
      </c>
      <c r="DA2" s="55">
        <v>6968.6367</v>
      </c>
      <c r="DB2" s="55">
        <v>5851.4214000000002</v>
      </c>
      <c r="DC2" s="55">
        <v>10257.519</v>
      </c>
      <c r="DD2" s="55">
        <v>20684.991999999998</v>
      </c>
      <c r="DE2" s="55">
        <v>3517.759</v>
      </c>
      <c r="DF2" s="55">
        <v>7593.6566999999995</v>
      </c>
      <c r="DG2" s="55">
        <v>3909.9746</v>
      </c>
      <c r="DH2" s="55">
        <v>336.27478000000002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92.079894999999993</v>
      </c>
      <c r="B6">
        <f>BB2</f>
        <v>18.655994</v>
      </c>
      <c r="C6">
        <f>BC2</f>
        <v>29.422142000000001</v>
      </c>
      <c r="D6">
        <f>BD2</f>
        <v>43.912129999999998</v>
      </c>
    </row>
    <row r="7" spans="1:113" x14ac:dyDescent="0.3">
      <c r="B7">
        <f>ROUND(B6/MAX($B$6,$C$6,$D$6),1)</f>
        <v>0.4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25934</v>
      </c>
      <c r="C2" s="51">
        <f ca="1">YEAR(TODAY())-YEAR(B2)+IF(TODAY()&gt;=DATE(YEAR(TODAY()),MONTH(B2),DAY(B2)),0,-1)</f>
        <v>50</v>
      </c>
      <c r="E2" s="47">
        <v>165.8</v>
      </c>
      <c r="F2" s="48" t="s">
        <v>275</v>
      </c>
      <c r="G2" s="47">
        <v>71.400000000000006</v>
      </c>
      <c r="H2" s="46" t="s">
        <v>40</v>
      </c>
      <c r="I2" s="67">
        <f>ROUND(G3/E3^2,1)</f>
        <v>26</v>
      </c>
    </row>
    <row r="3" spans="1:9" x14ac:dyDescent="0.3">
      <c r="E3" s="46">
        <f>E2/100</f>
        <v>1.6580000000000001</v>
      </c>
      <c r="F3" s="46" t="s">
        <v>39</v>
      </c>
      <c r="G3" s="46">
        <f>G2</f>
        <v>71.400000000000006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44391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박미숙, ID : H1900812)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16:16:45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31" sqref="V3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44391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50</v>
      </c>
      <c r="G12" s="132"/>
      <c r="H12" s="132"/>
      <c r="I12" s="132"/>
      <c r="K12" s="123">
        <f>'개인정보 및 신체계측 입력'!E2</f>
        <v>165.8</v>
      </c>
      <c r="L12" s="124"/>
      <c r="M12" s="117">
        <f>'개인정보 및 신체계측 입력'!G2</f>
        <v>71.400000000000006</v>
      </c>
      <c r="N12" s="118"/>
      <c r="O12" s="113" t="s">
        <v>270</v>
      </c>
      <c r="P12" s="107"/>
      <c r="Q12" s="110">
        <f>'개인정보 및 신체계측 입력'!I2</f>
        <v>26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박미숙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76.266000000000005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8.9849999999999994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14.75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0.4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0.7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25.4</v>
      </c>
      <c r="L72" s="34" t="s">
        <v>52</v>
      </c>
      <c r="M72" s="34">
        <f>ROUND('DRIs DATA'!K8,1)</f>
        <v>5.2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431.87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733.85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1122.3800000000001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444.01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267.86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1263.22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801.69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2021-08-25T05:43:15Z</dcterms:modified>
</cp:coreProperties>
</file>