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<sst xmlns="http://schemas.openxmlformats.org/spreadsheetml/2006/main" count="692" uniqueCount="347">
  <si>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</si>
  <si>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</si>
  <si>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</si>
  <si>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</si>
  <si>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</si>
  <si>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</si>
  <si>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</si>
  <si>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</si>
  <si>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</si>
  <si>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</si>
  <si>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</si>
  <si>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</si>
  <si>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</si>
  <si>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</si>
  <si>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</si>
  <si>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</si>
  <si>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</si>
  <si>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</si>
  <si>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</si>
  <si>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</si>
  <si>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</si>
  <si>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</si>
  <si>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</si>
  <si>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</si>
  <si>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</si>
  <si>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</si>
  <si>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</si>
  <si>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</si>
  <si>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</si>
  <si>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</si>
  <si>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</si>
  <si>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</si>
  <si>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</si>
  <si>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</si>
  <si>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</si>
  <si>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</si>
  <si>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</si>
  <si>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</si>
  <si>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</si>
  <si>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</si>
  <si>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</si>
  <si>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</si>
  <si>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</si>
  <si>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</si>
  <si>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</si>
  <si>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</si>
  <si>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</si>
  <si>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</si>
  <si>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</si>
  <si>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</si>
  <si>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</si>
  <si>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</si>
  <si>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</si>
  <si>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</si>
  <si>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</si>
  <si>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</si>
  <si>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</si>
  <si>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</si>
  <si>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</si>
  <si>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</si>
  <si>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</si>
  <si>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</si>
  <si>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</si>
  <si>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</si>
  <si>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</si>
  <si>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</si>
  <si>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</si>
  <si>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</si>
  <si>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</si>
  <si>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</si>
  <si>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</si>
  <si>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</si>
  <si>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</si>
  <si>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</si>
  <si>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</si>
  <si>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</si>
  <si>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</si>
  <si>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</si>
  <si>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</si>
  <si>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</si>
  <si>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</si>
  <si>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</si>
  <si>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</si>
  <si>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</si>
  <si>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</si>
  <si>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</si>
  <si>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</si>
  <si>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</si>
  <si>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</si>
  <si>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</si>
  <si>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</si>
  <si>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</si>
  <si>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</si>
  <si>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</si>
  <si>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</si>
  <si>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</si>
  <si>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</si>
  <si>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</si>
  <si>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</si>
  <si>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</si>
  <si>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</si>
  <si>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</si>
  <si>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</si>
  <si>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</si>
  <si>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</si>
  <si>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</si>
  <si>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</si>
  <si>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</si>
  <si>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</si>
  <si>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</si>
  <si>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</si>
  <si>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</si>
  <si>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</si>
  <si>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</si>
  <si>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</si>
  <si>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</si>
  <si>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</si>
  <si>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</si>
  <si>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</si>
  <si>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</si>
  <si>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</si>
  <si>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</si>
  <si>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</si>
  <si>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</si>
  <si>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</si>
  <si>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</si>
  <si>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</si>
  <si>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</si>
  <si>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</si>
  <si>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</si>
  <si>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</si>
  <si>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</si>
  <si>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</si>
  <si>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</si>
  <si>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</si>
  <si>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</si>
  <si>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</si>
  <si>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</si>
  <si>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</si>
  <si>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</si>
  <si>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</si>
  <si>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</si>
  <si>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</si>
  <si>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</si>
  <si>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</si>
  <si>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</si>
  <si>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</si>
  <si>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</si>
  <si>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</si>
  <si>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</si>
  <si>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</si>
  <si>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</si>
  <si>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</si>
  <si>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</si>
  <si>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</si>
  <si>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</si>
  <si>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</si>
  <si>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</si>
  <si>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</si>
  <si>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</si>
  <si>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</si>
  <si>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</si>
  <si>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</si>
  <si>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</si>
  <si>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</si>
  <si>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</si>
  <si>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</si>
  <si>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</si>
  <si>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</si>
  <si>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</si>
  <si>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</si>
  <si>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</si>
  <si>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</si>
  <si>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</si>
  <si>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</si>
  <si>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</si>
  <si>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</si>
  <si>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</si>
  <si>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</si>
  <si>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</si>
  <si>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</si>
  <si>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</si>
  <si>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</si>
  <si>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</si>
  <si>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</si>
  <si>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</si>
  <si>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</si>
  <si>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</si>
  <si>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</si>
  <si>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</si>
  <si>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</si>
  <si>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</si>
  <si>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</si>
  <si>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</si>
  <si>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</si>
  <si>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</si>
  <si>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</si>
  <si>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</si>
  <si>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</si>
  <si>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</si>
  <si>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</si>
  <si>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</si>
  <si>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</si>
  <si>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</si>
  <si>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</si>
  <si>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</si>
  <si>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</si>
  <si>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</si>
  <si>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</si>
  <si>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</si>
  <si>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</si>
  <si>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</si>
  <si>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</si>
  <si>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</si>
  <si>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</si>
  <si>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</si>
  <si>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</si>
  <si>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</si>
  <si>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</si>
  <si>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</si>
  <si>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</si>
  <si>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</si>
  <si>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</si>
  <si>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</si>
  <si>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</si>
  <si>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</si>
  <si>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</si>
  <si>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</si>
  <si>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</si>
  <si>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</si>
  <si>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</si>
  <si>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</si>
  <si>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</si>
  <si>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</si>
  <si>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</si>
  <si>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</si>
  <si>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</si>
  <si>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</si>
  <si>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</si>
  <si>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</si>
  <si>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</si>
  <si>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</si>
  <si>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</si>
  <si>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</si>
  <si>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</si>
  <si>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</si>
  <si>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</si>
  <si>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</si>
  <si>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</si>
  <si>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</si>
  <si>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</si>
  <si>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</si>
  <si>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</si>
  <si>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</si>
  <si>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</si>
  <si>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</si>
  <si>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</si>
  <si>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</si>
  <si>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</si>
  <si>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</si>
  <si>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</si>
  <si>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</si>
  <si>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</si>
  <si>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</si>
  <si>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</si>
  <si>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</si>
  <si>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</si>
  <si>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</si>
  <si>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</si>
  <si>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</si>
  <si>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</si>
  <si>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</si>
  <si>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</si>
  <si>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</si>
  <si>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</si>
  <si>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</si>
  <si>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</si>
  <si>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</si>
  <si>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</si>
  <si>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</si>
  <si>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</si>
  <si>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</si>
  <si>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</si>
  <si>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</si>
  <si>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</si>
  <si>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</si>
  <si>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</si>
  <si>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</si>
  <si>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</si>
  <si>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</si>
  <si>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</si>
  <si>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</si>
  <si>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염소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</si>
  <si>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</si>
  <si>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</si>
  <si>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</si>
  <si>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</si>
  <si>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</si>
  <si>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</si>
  <si>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</si>
  <si>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</si>
  <si>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</si>
  <si>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</si>
  <si>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</si>
  <si>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</si>
  <si>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</si>
  <si>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</si>
  <si>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</si>
  <si>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</si>
  <si>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</si>
  <si>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</si>
  <si>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</si>
  <si>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</si>
  <si>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</si>
  <si>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</si>
  <si>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</si>
  <si>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</si>
  <si>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</si>
  <si>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</si>
  <si>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</si>
  <si>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</si>
  <si>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</si>
  <si>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</si>
  <si>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</si>
  <si>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</si>
  <si>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</si>
  <si>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(설문지 : FFQ 95문항 설문지, 사용자 : 정하윤, ID : H1900813)</t>
  </si>
  <si>
    <t>2021년 08월 26일 15:57:19</t>
  </si>
  <si>
    <t>단백질</t>
    <phoneticPr fontId="1" type="noConversion"/>
  </si>
  <si>
    <t>필요추정량</t>
    <phoneticPr fontId="1" type="noConversion"/>
  </si>
  <si>
    <t>탄수화물</t>
    <phoneticPr fontId="1" type="noConversion"/>
  </si>
  <si>
    <t>권장섭취량</t>
    <phoneticPr fontId="1" type="noConversion"/>
  </si>
  <si>
    <t>평균필요량</t>
    <phoneticPr fontId="1" type="noConversion"/>
  </si>
  <si>
    <t>섭취량</t>
    <phoneticPr fontId="1" type="noConversion"/>
  </si>
  <si>
    <t>평균필요량</t>
    <phoneticPr fontId="1" type="noConversion"/>
  </si>
  <si>
    <t>티아민</t>
    <phoneticPr fontId="1" type="noConversion"/>
  </si>
  <si>
    <t>판토텐산</t>
    <phoneticPr fontId="1" type="noConversion"/>
  </si>
  <si>
    <t>충분섭취량</t>
    <phoneticPr fontId="1" type="noConversion"/>
  </si>
  <si>
    <t>다량 무기질</t>
    <phoneticPr fontId="1" type="noConversion"/>
  </si>
  <si>
    <t>나트륨</t>
    <phoneticPr fontId="1" type="noConversion"/>
  </si>
  <si>
    <t>상한섭취량</t>
    <phoneticPr fontId="1" type="noConversion"/>
  </si>
  <si>
    <t>미량 무기질</t>
    <phoneticPr fontId="1" type="noConversion"/>
  </si>
  <si>
    <t>망간</t>
    <phoneticPr fontId="1" type="noConversion"/>
  </si>
  <si>
    <t>권장섭취량</t>
    <phoneticPr fontId="1" type="noConversion"/>
  </si>
  <si>
    <t>구리(ug/일)</t>
    <phoneticPr fontId="1" type="noConversion"/>
  </si>
  <si>
    <t>H1900813</t>
  </si>
  <si>
    <t>정하윤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</si>
</sst>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66.171679999999995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3.3077638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2.8286115999999999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1123.8293000000001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4208.0684000000001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143.62825000000001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124.1687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3894.3054000000002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0.54983466999999997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3.8049965000000001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36.923363000000002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91.609250000000003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70.897994999999995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10.108000000000001</c:v>
                </c:pt>
                <c:pt idx="1">
                  <c:v>10.569000000000001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7.8971796000000003</c:v>
                </c:pt>
                <c:pt idx="1">
                  <c:v>9.1366800000000001</c:v>
                </c:pt>
                <c:pt idx="2">
                  <c:v>10.5235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524.63244999999995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20.356774999999999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77.45</c:v>
                </c:pt>
                <c:pt idx="1">
                  <c:v>8.48</c:v>
                </c:pt>
                <c:pt idx="2">
                  <c:v>14.07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2063.2213999999999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196.06654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551.26635999999996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1.7309314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8537.2669999999998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21.665334999999999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2.6925043999999998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202.70505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1.3782002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18.872966999999999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2.6925043999999998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724.57086000000004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6.531339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정하윤, ID : H1900813)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15:57:19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2063.2213999999999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66.171679999999995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36.923363000000002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77.45</v>
      </c>
      <c r="G8" s="59">
        <f>'DRIs DATA 입력'!G8</f>
        <v>8.48</v>
      </c>
      <c r="H8" s="59">
        <f>'DRIs DATA 입력'!H8</f>
        <v>14.07</v>
      </c>
      <c r="I8" s="55"/>
      <c r="J8" s="59" t="s">
        <v>215</v>
      </c>
      <c r="K8" s="59">
        <f>'DRIs DATA 입력'!K8</f>
        <v>10.108000000000001</v>
      </c>
      <c r="L8" s="59">
        <f>'DRIs DATA 입력'!L8</f>
        <v>10.569000000000001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524.63244999999995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20.356774999999999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1.7309314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202.70505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196.06654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2.3000500000000001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1.3782002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18.872966999999999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2.6925043999999998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724.57086000000004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6.531339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3.3077638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2.8286115999999999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551.26635999999996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1123.8293000000001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8537.2669999999998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4208.0684000000001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143.62825000000001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124.1687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21.665334999999999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11.5406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3894.3054000000002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0.54983466999999997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3.8049965000000001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91.609250000000003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70.897994999999995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7" sqref="H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301</v>
      </c>
      <c r="B1" s="55" t="s">
        <v>326</v>
      </c>
      <c r="G1" s="56" t="s">
        <v>324</v>
      </c>
      <c r="H1" s="55" t="s">
        <v>327</v>
      </c>
    </row>
    <row r="3" spans="1:27" x14ac:dyDescent="0.3">
      <c r="A3" s="65" t="s">
        <v>302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303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328</v>
      </c>
      <c r="O4" s="66"/>
      <c r="P4" s="66"/>
      <c r="Q4" s="66"/>
      <c r="R4" s="66"/>
      <c r="S4" s="66"/>
      <c r="U4" s="66" t="s">
        <v>304</v>
      </c>
      <c r="V4" s="66"/>
      <c r="W4" s="66"/>
      <c r="X4" s="66"/>
      <c r="Y4" s="66"/>
      <c r="Z4" s="66"/>
    </row>
    <row r="5" spans="1:27" x14ac:dyDescent="0.3">
      <c r="A5" s="60"/>
      <c r="B5" s="60" t="s">
        <v>329</v>
      </c>
      <c r="C5" s="60" t="s">
        <v>276</v>
      </c>
      <c r="E5" s="60"/>
      <c r="F5" s="60" t="s">
        <v>330</v>
      </c>
      <c r="G5" s="60" t="s">
        <v>305</v>
      </c>
      <c r="H5" s="60" t="s">
        <v>45</v>
      </c>
      <c r="J5" s="60"/>
      <c r="K5" s="60" t="s">
        <v>298</v>
      </c>
      <c r="L5" s="60" t="s">
        <v>299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303</v>
      </c>
      <c r="B6" s="60">
        <v>1800</v>
      </c>
      <c r="C6" s="60">
        <v>2063.2213999999999</v>
      </c>
      <c r="E6" s="60" t="s">
        <v>306</v>
      </c>
      <c r="F6" s="60">
        <v>55</v>
      </c>
      <c r="G6" s="60">
        <v>15</v>
      </c>
      <c r="H6" s="60">
        <v>7</v>
      </c>
      <c r="J6" s="60" t="s">
        <v>306</v>
      </c>
      <c r="K6" s="60">
        <v>0.1</v>
      </c>
      <c r="L6" s="60">
        <v>4</v>
      </c>
      <c r="N6" s="60" t="s">
        <v>307</v>
      </c>
      <c r="O6" s="60">
        <v>40</v>
      </c>
      <c r="P6" s="60">
        <v>50</v>
      </c>
      <c r="Q6" s="60">
        <v>0</v>
      </c>
      <c r="R6" s="60">
        <v>0</v>
      </c>
      <c r="S6" s="60">
        <v>66.171679999999995</v>
      </c>
      <c r="U6" s="60" t="s">
        <v>308</v>
      </c>
      <c r="V6" s="60">
        <v>0</v>
      </c>
      <c r="W6" s="60">
        <v>0</v>
      </c>
      <c r="X6" s="60">
        <v>20</v>
      </c>
      <c r="Y6" s="60">
        <v>0</v>
      </c>
      <c r="Z6" s="60">
        <v>36.923363000000002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309</v>
      </c>
      <c r="F8" s="60">
        <v>77.45</v>
      </c>
      <c r="G8" s="60">
        <v>8.48</v>
      </c>
      <c r="H8" s="60">
        <v>14.07</v>
      </c>
      <c r="J8" s="60" t="s">
        <v>309</v>
      </c>
      <c r="K8" s="60">
        <v>10.108000000000001</v>
      </c>
      <c r="L8" s="60">
        <v>10.569000000000001</v>
      </c>
    </row>
    <row r="13" spans="1:27" x14ac:dyDescent="0.3">
      <c r="A13" s="61" t="s">
        <v>297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331</v>
      </c>
      <c r="D15" s="60" t="s">
        <v>278</v>
      </c>
      <c r="E15" s="60" t="s">
        <v>279</v>
      </c>
      <c r="F15" s="60" t="s">
        <v>276</v>
      </c>
      <c r="H15" s="60"/>
      <c r="I15" s="60" t="s">
        <v>332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333</v>
      </c>
      <c r="V15" s="60"/>
      <c r="W15" s="60" t="s">
        <v>334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311</v>
      </c>
      <c r="B16" s="60">
        <v>430</v>
      </c>
      <c r="C16" s="60">
        <v>600</v>
      </c>
      <c r="D16" s="60">
        <v>0</v>
      </c>
      <c r="E16" s="60">
        <v>3000</v>
      </c>
      <c r="F16" s="60">
        <v>524.63244999999995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20.356774999999999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1.7309314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202.70505</v>
      </c>
    </row>
    <row r="23" spans="1:62" x14ac:dyDescent="0.3">
      <c r="A23" s="61" t="s">
        <v>312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335</v>
      </c>
      <c r="I24" s="66"/>
      <c r="J24" s="66"/>
      <c r="K24" s="66"/>
      <c r="L24" s="66"/>
      <c r="M24" s="66"/>
      <c r="O24" s="66" t="s">
        <v>325</v>
      </c>
      <c r="P24" s="66"/>
      <c r="Q24" s="66"/>
      <c r="R24" s="66"/>
      <c r="S24" s="66"/>
      <c r="T24" s="66"/>
      <c r="V24" s="66" t="s">
        <v>313</v>
      </c>
      <c r="W24" s="66"/>
      <c r="X24" s="66"/>
      <c r="Y24" s="66"/>
      <c r="Z24" s="66"/>
      <c r="AA24" s="66"/>
      <c r="AC24" s="66" t="s">
        <v>289</v>
      </c>
      <c r="AD24" s="66"/>
      <c r="AE24" s="66"/>
      <c r="AF24" s="66"/>
      <c r="AG24" s="66"/>
      <c r="AH24" s="66"/>
      <c r="AJ24" s="66" t="s">
        <v>290</v>
      </c>
      <c r="AK24" s="66"/>
      <c r="AL24" s="66"/>
      <c r="AM24" s="66"/>
      <c r="AN24" s="66"/>
      <c r="AO24" s="66"/>
      <c r="AQ24" s="66" t="s">
        <v>300</v>
      </c>
      <c r="AR24" s="66"/>
      <c r="AS24" s="66"/>
      <c r="AT24" s="66"/>
      <c r="AU24" s="66"/>
      <c r="AV24" s="66"/>
      <c r="AX24" s="66" t="s">
        <v>336</v>
      </c>
      <c r="AY24" s="66"/>
      <c r="AZ24" s="66"/>
      <c r="BA24" s="66"/>
      <c r="BB24" s="66"/>
      <c r="BC24" s="66"/>
      <c r="BE24" s="66" t="s">
        <v>314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337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332</v>
      </c>
      <c r="X25" s="60" t="s">
        <v>287</v>
      </c>
      <c r="Y25" s="60" t="s">
        <v>278</v>
      </c>
      <c r="Z25" s="60" t="s">
        <v>279</v>
      </c>
      <c r="AA25" s="60" t="s">
        <v>333</v>
      </c>
      <c r="AC25" s="60"/>
      <c r="AD25" s="60" t="s">
        <v>334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331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196.06654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2.3000500000000001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1.3782002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18.872966999999999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2.6925043999999998</v>
      </c>
      <c r="AJ26" s="60" t="s">
        <v>291</v>
      </c>
      <c r="AK26" s="60">
        <v>320</v>
      </c>
      <c r="AL26" s="60">
        <v>400</v>
      </c>
      <c r="AM26" s="60">
        <v>0</v>
      </c>
      <c r="AN26" s="60">
        <v>1000</v>
      </c>
      <c r="AO26" s="60">
        <v>724.57086000000004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6.531339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3.3077638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2.8286115999999999</v>
      </c>
    </row>
    <row r="33" spans="1:68" x14ac:dyDescent="0.3">
      <c r="A33" s="61" t="s">
        <v>338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315</v>
      </c>
      <c r="I34" s="66"/>
      <c r="J34" s="66"/>
      <c r="K34" s="66"/>
      <c r="L34" s="66"/>
      <c r="M34" s="66"/>
      <c r="O34" s="66" t="s">
        <v>339</v>
      </c>
      <c r="P34" s="66"/>
      <c r="Q34" s="66"/>
      <c r="R34" s="66"/>
      <c r="S34" s="66"/>
      <c r="T34" s="66"/>
      <c r="V34" s="66" t="s">
        <v>316</v>
      </c>
      <c r="W34" s="66"/>
      <c r="X34" s="66"/>
      <c r="Y34" s="66"/>
      <c r="Z34" s="66"/>
      <c r="AA34" s="66"/>
      <c r="AC34" s="66" t="s">
        <v>292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334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334</v>
      </c>
      <c r="AE35" s="60" t="s">
        <v>287</v>
      </c>
      <c r="AF35" s="60" t="s">
        <v>278</v>
      </c>
      <c r="AG35" s="60" t="s">
        <v>340</v>
      </c>
      <c r="AH35" s="60" t="s">
        <v>276</v>
      </c>
      <c r="AJ35" s="60"/>
      <c r="AK35" s="60" t="s">
        <v>277</v>
      </c>
      <c r="AL35" s="60" t="s">
        <v>331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551.26635999999996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1123.8293000000001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8537.2669999999998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4208.0684000000001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143.62825000000001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124.1687</v>
      </c>
    </row>
    <row r="43" spans="1:68" x14ac:dyDescent="0.3">
      <c r="A43" s="61" t="s">
        <v>341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293</v>
      </c>
      <c r="B44" s="66"/>
      <c r="C44" s="66"/>
      <c r="D44" s="66"/>
      <c r="E44" s="66"/>
      <c r="F44" s="66"/>
      <c r="H44" s="66" t="s">
        <v>317</v>
      </c>
      <c r="I44" s="66"/>
      <c r="J44" s="66"/>
      <c r="K44" s="66"/>
      <c r="L44" s="66"/>
      <c r="M44" s="66"/>
      <c r="O44" s="66" t="s">
        <v>318</v>
      </c>
      <c r="P44" s="66"/>
      <c r="Q44" s="66"/>
      <c r="R44" s="66"/>
      <c r="S44" s="66"/>
      <c r="T44" s="66"/>
      <c r="V44" s="66" t="s">
        <v>294</v>
      </c>
      <c r="W44" s="66"/>
      <c r="X44" s="66"/>
      <c r="Y44" s="66"/>
      <c r="Z44" s="66"/>
      <c r="AA44" s="66"/>
      <c r="AC44" s="66" t="s">
        <v>342</v>
      </c>
      <c r="AD44" s="66"/>
      <c r="AE44" s="66"/>
      <c r="AF44" s="66"/>
      <c r="AG44" s="66"/>
      <c r="AH44" s="66"/>
      <c r="AJ44" s="66" t="s">
        <v>319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295</v>
      </c>
      <c r="AY44" s="66"/>
      <c r="AZ44" s="66"/>
      <c r="BA44" s="66"/>
      <c r="BB44" s="66"/>
      <c r="BC44" s="66"/>
      <c r="BE44" s="66" t="s">
        <v>320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334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340</v>
      </c>
      <c r="AV45" s="60" t="s">
        <v>276</v>
      </c>
      <c r="AX45" s="60"/>
      <c r="AY45" s="60" t="s">
        <v>277</v>
      </c>
      <c r="AZ45" s="60" t="s">
        <v>287</v>
      </c>
      <c r="BA45" s="60" t="s">
        <v>337</v>
      </c>
      <c r="BB45" s="60" t="s">
        <v>279</v>
      </c>
      <c r="BC45" s="60" t="s">
        <v>276</v>
      </c>
      <c r="BE45" s="60"/>
      <c r="BF45" s="60" t="s">
        <v>277</v>
      </c>
      <c r="BG45" s="60" t="s">
        <v>343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21.665334999999999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11.5406</v>
      </c>
      <c r="O46" s="60" t="s">
        <v>344</v>
      </c>
      <c r="P46" s="60">
        <v>600</v>
      </c>
      <c r="Q46" s="60">
        <v>800</v>
      </c>
      <c r="R46" s="60">
        <v>0</v>
      </c>
      <c r="S46" s="60">
        <v>10000</v>
      </c>
      <c r="T46" s="60">
        <v>3894.3054000000002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0.54983466999999997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3.8049965000000001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91.609250000000003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70.897994999999995</v>
      </c>
      <c r="AX46" s="60" t="s">
        <v>321</v>
      </c>
      <c r="AY46" s="60"/>
      <c r="AZ46" s="60"/>
      <c r="BA46" s="60"/>
      <c r="BB46" s="60"/>
      <c r="BC46" s="60"/>
      <c r="BE46" s="60" t="s">
        <v>322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345</v>
      </c>
      <c r="B2" s="55" t="s">
        <v>346</v>
      </c>
      <c r="C2" s="55" t="s">
        <v>323</v>
      </c>
      <c r="D2" s="55">
        <v>61</v>
      </c>
      <c r="E2" s="55">
        <v>2063.2213999999999</v>
      </c>
      <c r="F2" s="55">
        <v>364.25002999999998</v>
      </c>
      <c r="G2" s="55">
        <v>39.883034000000002</v>
      </c>
      <c r="H2" s="55">
        <v>27.460574999999999</v>
      </c>
      <c r="I2" s="55">
        <v>12.422459</v>
      </c>
      <c r="J2" s="55">
        <v>66.171679999999995</v>
      </c>
      <c r="K2" s="55">
        <v>46.575867000000002</v>
      </c>
      <c r="L2" s="55">
        <v>19.595811999999999</v>
      </c>
      <c r="M2" s="55">
        <v>36.923363000000002</v>
      </c>
      <c r="N2" s="55">
        <v>2.9264711999999999</v>
      </c>
      <c r="O2" s="55">
        <v>19.765623000000001</v>
      </c>
      <c r="P2" s="55">
        <v>1780.9105</v>
      </c>
      <c r="Q2" s="55">
        <v>35.457515999999998</v>
      </c>
      <c r="R2" s="55">
        <v>524.63244999999995</v>
      </c>
      <c r="S2" s="55">
        <v>56.054090000000002</v>
      </c>
      <c r="T2" s="55">
        <v>5622.9409999999998</v>
      </c>
      <c r="U2" s="55">
        <v>1.7309314</v>
      </c>
      <c r="V2" s="55">
        <v>20.356774999999999</v>
      </c>
      <c r="W2" s="55">
        <v>202.70505</v>
      </c>
      <c r="X2" s="55">
        <v>196.06654</v>
      </c>
      <c r="Y2" s="55">
        <v>2.3000500000000001</v>
      </c>
      <c r="Z2" s="55">
        <v>1.3782002</v>
      </c>
      <c r="AA2" s="55">
        <v>18.872966999999999</v>
      </c>
      <c r="AB2" s="55">
        <v>2.6925043999999998</v>
      </c>
      <c r="AC2" s="55">
        <v>724.57086000000004</v>
      </c>
      <c r="AD2" s="55">
        <v>6.531339</v>
      </c>
      <c r="AE2" s="55">
        <v>3.3077638</v>
      </c>
      <c r="AF2" s="55">
        <v>2.8286115999999999</v>
      </c>
      <c r="AG2" s="55">
        <v>551.26635999999996</v>
      </c>
      <c r="AH2" s="55">
        <v>428.09059999999999</v>
      </c>
      <c r="AI2" s="55">
        <v>123.175735</v>
      </c>
      <c r="AJ2" s="55">
        <v>1123.8293000000001</v>
      </c>
      <c r="AK2" s="55">
        <v>8537.2669999999998</v>
      </c>
      <c r="AL2" s="55">
        <v>143.62825000000001</v>
      </c>
      <c r="AM2" s="55">
        <v>4208.0684000000001</v>
      </c>
      <c r="AN2" s="55">
        <v>124.1687</v>
      </c>
      <c r="AO2" s="55">
        <v>21.665334999999999</v>
      </c>
      <c r="AP2" s="55">
        <v>19.348721999999999</v>
      </c>
      <c r="AQ2" s="55">
        <v>2.3166126999999999</v>
      </c>
      <c r="AR2" s="55">
        <v>11.5406</v>
      </c>
      <c r="AS2" s="55">
        <v>3894.3054000000002</v>
      </c>
      <c r="AT2" s="55">
        <v>0.54983466999999997</v>
      </c>
      <c r="AU2" s="55">
        <v>3.8049965000000001</v>
      </c>
      <c r="AV2" s="55">
        <v>91.609250000000003</v>
      </c>
      <c r="AW2" s="55">
        <v>70.897994999999995</v>
      </c>
      <c r="AX2" s="55">
        <v>7.9029760000000004E-2</v>
      </c>
      <c r="AY2" s="55">
        <v>0.74478160000000004</v>
      </c>
      <c r="AZ2" s="55">
        <v>185.70752999999999</v>
      </c>
      <c r="BA2" s="55">
        <v>27.569047999999999</v>
      </c>
      <c r="BB2" s="55">
        <v>7.8971796000000003</v>
      </c>
      <c r="BC2" s="55">
        <v>9.1366800000000001</v>
      </c>
      <c r="BD2" s="55">
        <v>10.5235</v>
      </c>
      <c r="BE2" s="55">
        <v>0.68043566</v>
      </c>
      <c r="BF2" s="55">
        <v>4.1409349999999998</v>
      </c>
      <c r="BG2" s="55">
        <v>6.9387240000000003E-3</v>
      </c>
      <c r="BH2" s="55">
        <v>8.5750879999999998E-3</v>
      </c>
      <c r="BI2" s="55">
        <v>6.0784113999999998E-3</v>
      </c>
      <c r="BJ2" s="55">
        <v>3.8011555000000002E-2</v>
      </c>
      <c r="BK2" s="55">
        <v>5.3374800000000001E-4</v>
      </c>
      <c r="BL2" s="55">
        <v>0.39783220000000002</v>
      </c>
      <c r="BM2" s="55">
        <v>5.0761190000000003</v>
      </c>
      <c r="BN2" s="55">
        <v>1.6249450000000001</v>
      </c>
      <c r="BO2" s="55">
        <v>77.589089999999999</v>
      </c>
      <c r="BP2" s="55">
        <v>15.276401999999999</v>
      </c>
      <c r="BQ2" s="55">
        <v>24.663488000000001</v>
      </c>
      <c r="BR2" s="55">
        <v>82.903220000000005</v>
      </c>
      <c r="BS2" s="55">
        <v>23.672986999999999</v>
      </c>
      <c r="BT2" s="55">
        <v>20.78585</v>
      </c>
      <c r="BU2" s="55">
        <v>1.2625125999999999E-3</v>
      </c>
      <c r="BV2" s="55">
        <v>4.2112824E-2</v>
      </c>
      <c r="BW2" s="55">
        <v>1.3046304</v>
      </c>
      <c r="BX2" s="55">
        <v>1.4702294</v>
      </c>
      <c r="BY2" s="55">
        <v>7.4154146000000004E-2</v>
      </c>
      <c r="BZ2" s="55">
        <v>5.3211424E-4</v>
      </c>
      <c r="CA2" s="55">
        <v>0.35522472999999999</v>
      </c>
      <c r="CB2" s="55">
        <v>2.5319416000000001E-2</v>
      </c>
      <c r="CC2" s="55">
        <v>0.12574942</v>
      </c>
      <c r="CD2" s="55">
        <v>1.1271081999999999</v>
      </c>
      <c r="CE2" s="55">
        <v>4.5195117999999999E-2</v>
      </c>
      <c r="CF2" s="55">
        <v>0.13767524</v>
      </c>
      <c r="CG2" s="55">
        <v>0</v>
      </c>
      <c r="CH2" s="55">
        <v>2.2769312999999999E-2</v>
      </c>
      <c r="CI2" s="55">
        <v>1.2663994E-3</v>
      </c>
      <c r="CJ2" s="55">
        <v>2.2961627999999998</v>
      </c>
      <c r="CK2" s="55">
        <v>8.9641709999999999E-3</v>
      </c>
      <c r="CL2" s="55">
        <v>0.14764954</v>
      </c>
      <c r="CM2" s="55">
        <v>4.6248889999999996</v>
      </c>
      <c r="CN2" s="55">
        <v>1803.5360000000001</v>
      </c>
      <c r="CO2" s="55">
        <v>3147.4263000000001</v>
      </c>
      <c r="CP2" s="55">
        <v>1740.0393999999999</v>
      </c>
      <c r="CQ2" s="55">
        <v>685.05499999999995</v>
      </c>
      <c r="CR2" s="55">
        <v>387.81177000000002</v>
      </c>
      <c r="CS2" s="55">
        <v>320.05777</v>
      </c>
      <c r="CT2" s="55">
        <v>1836.4822999999999</v>
      </c>
      <c r="CU2" s="55">
        <v>1076.8463999999999</v>
      </c>
      <c r="CV2" s="55">
        <v>1006.9294</v>
      </c>
      <c r="CW2" s="55">
        <v>1233.5637999999999</v>
      </c>
      <c r="CX2" s="55">
        <v>439.19970000000001</v>
      </c>
      <c r="CY2" s="55">
        <v>2363.8969999999999</v>
      </c>
      <c r="CZ2" s="55">
        <v>1209.0776000000001</v>
      </c>
      <c r="DA2" s="55">
        <v>2835.0430000000001</v>
      </c>
      <c r="DB2" s="55">
        <v>2749.5005000000001</v>
      </c>
      <c r="DC2" s="55">
        <v>4269.402</v>
      </c>
      <c r="DD2" s="55">
        <v>6647.5789999999997</v>
      </c>
      <c r="DE2" s="55">
        <v>1296.8224</v>
      </c>
      <c r="DF2" s="55">
        <v>3033.6345000000001</v>
      </c>
      <c r="DG2" s="55">
        <v>1526.0979</v>
      </c>
      <c r="DH2" s="55">
        <v>58.787739999999999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27.569047999999999</v>
      </c>
      <c r="B6">
        <f>BB2</f>
        <v>7.8971796000000003</v>
      </c>
      <c r="C6">
        <f>BC2</f>
        <v>9.1366800000000001</v>
      </c>
      <c r="D6">
        <f>BD2</f>
        <v>10.5235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3" sqref="M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21804</v>
      </c>
      <c r="C2" s="51">
        <f ca="1">YEAR(TODAY())-YEAR(B2)+IF(TODAY()&gt;=DATE(YEAR(TODAY()),MONTH(B2),DAY(B2)),0,-1)</f>
        <v>61</v>
      </c>
      <c r="E2" s="47">
        <v>151.5</v>
      </c>
      <c r="F2" s="48" t="s">
        <v>275</v>
      </c>
      <c r="G2" s="47">
        <v>63.9</v>
      </c>
      <c r="H2" s="46" t="s">
        <v>40</v>
      </c>
      <c r="I2" s="67">
        <f>ROUND(G3/E3^2,1)</f>
        <v>27.8</v>
      </c>
    </row>
    <row r="3" spans="1:9" x14ac:dyDescent="0.3">
      <c r="E3" s="46">
        <f>E2/100</f>
        <v>1.5149999999999999</v>
      </c>
      <c r="F3" s="46" t="s">
        <v>39</v>
      </c>
      <c r="G3" s="46">
        <f>G2</f>
        <v>63.9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정하윤, ID : H1900813)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15:57:19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44391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61</v>
      </c>
      <c r="G12" s="89"/>
      <c r="H12" s="89"/>
      <c r="I12" s="89"/>
      <c r="K12" s="118">
        <f>'개인정보 및 신체계측 입력'!E2</f>
        <v>151.5</v>
      </c>
      <c r="L12" s="119"/>
      <c r="M12" s="112">
        <f>'개인정보 및 신체계측 입력'!G2</f>
        <v>63.9</v>
      </c>
      <c r="N12" s="113"/>
      <c r="O12" s="108" t="s">
        <v>270</v>
      </c>
      <c r="P12" s="102"/>
      <c r="Q12" s="85">
        <f>'개인정보 및 신체계측 입력'!I2</f>
        <v>27.8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정하윤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77.45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8.48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14.07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10.6</v>
      </c>
      <c r="L72" s="34" t="s">
        <v>52</v>
      </c>
      <c r="M72" s="34">
        <f>ROUND('DRIs DATA'!K8,1)</f>
        <v>10.1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69.95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169.64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196.07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179.5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68.91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569.15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216.65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2021-08-27T00:45:09Z</dcterms:modified>
</cp:coreProperties>
</file>