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<sst xmlns="http://schemas.openxmlformats.org/spreadsheetml/2006/main" count="692" uniqueCount="363">
  <si>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</si>
  <si>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</si>
  <si>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</si>
  <si>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</si>
  <si>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</si>
  <si>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</si>
  <si>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</si>
  <si>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</si>
  <si>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</si>
  <si>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</si>
  <si>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</si>
  <si>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</si>
  <si>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</si>
  <si>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</si>
  <si>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</si>
  <si>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</si>
  <si>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</si>
  <si>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</si>
  <si>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</si>
  <si>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</si>
  <si>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</si>
  <si>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</si>
  <si>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</si>
  <si>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</si>
  <si>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</si>
  <si>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</si>
  <si>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</si>
  <si>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</si>
  <si>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</si>
  <si>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</si>
  <si>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</si>
  <si>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</si>
  <si>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</si>
  <si>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</si>
  <si>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</si>
  <si>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</si>
  <si>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</si>
  <si>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</si>
  <si>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</si>
  <si>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</si>
  <si>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</si>
  <si>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</si>
  <si>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</si>
  <si>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</si>
  <si>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</si>
  <si>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</si>
  <si>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</si>
  <si>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</si>
  <si>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</si>
  <si>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</si>
  <si>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</si>
  <si>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</si>
  <si>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</si>
  <si>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</si>
  <si>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</si>
  <si>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</si>
  <si>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</si>
  <si>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</si>
  <si>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</si>
  <si>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</si>
  <si>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</si>
  <si>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</si>
  <si>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</si>
  <si>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</si>
  <si>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</si>
  <si>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</si>
  <si>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</si>
  <si>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</si>
  <si>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</si>
  <si>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</si>
  <si>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</si>
  <si>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</si>
  <si>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</si>
  <si>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</si>
  <si>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</si>
  <si>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</si>
  <si>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</si>
  <si>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</si>
  <si>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</si>
  <si>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</si>
  <si>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</si>
  <si>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</si>
  <si>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</si>
  <si>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</si>
  <si>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</si>
  <si>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</si>
  <si>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</si>
  <si>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</si>
  <si>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</si>
  <si>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</si>
  <si>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</si>
  <si>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</si>
  <si>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</si>
  <si>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</si>
  <si>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</si>
  <si>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</si>
  <si>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</si>
  <si>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</si>
  <si>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</si>
  <si>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</si>
  <si>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</si>
  <si>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</si>
  <si>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</si>
  <si>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</si>
  <si>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</si>
  <si>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</si>
  <si>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</si>
  <si>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</si>
  <si>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</si>
  <si>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</si>
  <si>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</si>
  <si>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</si>
  <si>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</si>
  <si>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</si>
  <si>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</si>
  <si>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</si>
  <si>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</si>
  <si>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</si>
  <si>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</si>
  <si>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</si>
  <si>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</si>
  <si>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</si>
  <si>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</si>
  <si>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</si>
  <si>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</si>
  <si>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</si>
  <si>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</si>
  <si>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</si>
  <si>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</si>
  <si>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</si>
  <si>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</si>
  <si>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</si>
  <si>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</si>
  <si>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</si>
  <si>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</si>
  <si>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</si>
  <si>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</si>
  <si>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</si>
  <si>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</si>
  <si>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</si>
  <si>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</si>
  <si>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</si>
  <si>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</si>
  <si>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</si>
  <si>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</si>
  <si>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</si>
  <si>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</si>
  <si>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</si>
  <si>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</si>
  <si>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</si>
  <si>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</si>
  <si>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</si>
  <si>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</si>
  <si>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</si>
  <si>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</si>
  <si>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</si>
  <si>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</si>
  <si>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</si>
  <si>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</si>
  <si>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</si>
  <si>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</si>
  <si>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</si>
  <si>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</si>
  <si>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</si>
  <si>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</si>
  <si>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</si>
  <si>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</si>
  <si>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</si>
  <si>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</si>
  <si>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</si>
  <si>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</si>
  <si>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</si>
  <si>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</si>
  <si>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</si>
  <si>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</si>
  <si>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</si>
  <si>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</si>
  <si>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</si>
  <si>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</si>
  <si>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</si>
  <si>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</si>
  <si>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</si>
  <si>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</si>
  <si>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</si>
  <si>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</si>
  <si>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</si>
  <si>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</si>
  <si>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</si>
  <si>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</si>
  <si>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</si>
  <si>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</si>
  <si>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</si>
  <si>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</si>
  <si>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</si>
  <si>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</si>
  <si>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</si>
  <si>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</si>
  <si>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</si>
  <si>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</si>
  <si>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</si>
  <si>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</si>
  <si>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</si>
  <si>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</si>
  <si>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</si>
  <si>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</si>
  <si>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</si>
  <si>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</si>
  <si>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</si>
  <si>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</si>
  <si>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</si>
  <si>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</si>
  <si>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</si>
  <si>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</si>
  <si>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</si>
  <si>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</si>
  <si>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</si>
  <si>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</si>
  <si>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</si>
  <si>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</si>
  <si>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</si>
  <si>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</si>
  <si>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</si>
  <si>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</si>
  <si>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</si>
  <si>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</si>
  <si>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</si>
  <si>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</si>
  <si>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</si>
  <si>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</si>
  <si>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</si>
  <si>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</si>
  <si>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</si>
  <si>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</si>
  <si>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</si>
  <si>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</si>
  <si>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</si>
  <si>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</si>
  <si>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</si>
  <si>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</si>
  <si>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</si>
  <si>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</si>
  <si>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</si>
  <si>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</si>
  <si>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</si>
  <si>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</si>
  <si>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</si>
  <si>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</si>
  <si>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</si>
  <si>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</si>
  <si>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</si>
  <si>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</si>
  <si>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</si>
  <si>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</si>
  <si>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</si>
  <si>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</si>
  <si>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</si>
  <si>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</si>
  <si>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</si>
  <si>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</si>
  <si>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</si>
  <si>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</si>
  <si>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</si>
  <si>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</si>
  <si>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</si>
  <si>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</si>
  <si>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</si>
  <si>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</si>
  <si>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</si>
  <si>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</si>
  <si>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</si>
  <si>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</si>
  <si>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</si>
  <si>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</si>
  <si>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</si>
  <si>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</si>
  <si>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</si>
  <si>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</si>
  <si>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</si>
  <si>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</si>
  <si>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</si>
  <si>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비타민D</t>
    <phoneticPr fontId="1" type="noConversion"/>
  </si>
  <si>
    <t>권장섭취량</t>
    <phoneticPr fontId="1" type="noConversion"/>
  </si>
  <si>
    <t>비타민E</t>
    <phoneticPr fontId="1" type="noConversion"/>
  </si>
  <si>
    <t>철</t>
    <phoneticPr fontId="1" type="noConversion"/>
  </si>
  <si>
    <t>구리(ug/일)</t>
    <phoneticPr fontId="1" type="noConversion"/>
  </si>
  <si>
    <t>적정비율(최대)</t>
    <phoneticPr fontId="1" type="noConversion"/>
  </si>
  <si>
    <t>구리</t>
    <phoneticPr fontId="1" type="noConversion"/>
  </si>
  <si>
    <t>정보</t>
    <phoneticPr fontId="1" type="noConversion"/>
  </si>
  <si>
    <t>(설문지 : FFQ 95문항 설문지, 사용자 : 조도형, ID : H1900815)</t>
  </si>
  <si>
    <t>출력시각</t>
    <phoneticPr fontId="1" type="noConversion"/>
  </si>
  <si>
    <t>2021년 08월 26일 16:01:01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</si>
  <si>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</si>
  <si>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</si>
  <si>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</si>
  <si>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</si>
  <si>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</si>
  <si>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</si>
  <si>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</si>
  <si>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</si>
  <si>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</si>
  <si>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</si>
  <si>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</si>
  <si>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</si>
  <si>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권장섭취량</t>
    <phoneticPr fontId="1" type="noConversion"/>
  </si>
  <si>
    <t>상한섭취량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</si>
  <si>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</si>
  <si>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</si>
  <si>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</si>
  <si>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</si>
  <si>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</si>
  <si>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</si>
  <si>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</si>
  <si>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</si>
  <si>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</si>
  <si>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</si>
  <si>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</si>
  <si>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비타민K</t>
    <phoneticPr fontId="1" type="noConversion"/>
  </si>
  <si>
    <t>평균필요량</t>
    <phoneticPr fontId="1" type="noConversion"/>
  </si>
  <si>
    <t>섭취량</t>
    <phoneticPr fontId="1" type="noConversion"/>
  </si>
  <si>
    <t>권장섭취량</t>
    <phoneticPr fontId="1" type="noConversion"/>
  </si>
  <si>
    <t>상한섭취량</t>
    <phoneticPr fontId="1" type="noConversion"/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</si>
  <si>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</si>
  <si>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</si>
  <si>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</si>
  <si>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섭취량</t>
    <phoneticPr fontId="1" type="noConversion"/>
  </si>
  <si>
    <t>충분섭취량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</si>
  <si>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</si>
  <si>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</si>
  <si>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</si>
  <si>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</si>
  <si>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</si>
  <si>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</si>
  <si>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</si>
  <si>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</si>
  <si>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</si>
  <si>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</si>
  <si>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</si>
  <si>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평균필요량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</si>
  <si>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</si>
  <si>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</si>
  <si>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</si>
  <si>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</si>
  <si>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</si>
  <si>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</si>
  <si>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</si>
  <si>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</si>
  <si>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권장섭취량</t>
    <phoneticPr fontId="1" type="noConversion"/>
  </si>
  <si>
    <t>평균필요량</t>
    <phoneticPr fontId="1" type="noConversion"/>
  </si>
  <si>
    <t>미량 무기질</t>
    <phoneticPr fontId="1" type="noConversion"/>
  </si>
  <si>
    <t>아연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</si>
  <si>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</si>
  <si>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</si>
  <si>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</si>
  <si>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</si>
  <si>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</si>
  <si>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</si>
  <si>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섭취량</t>
    <phoneticPr fontId="1" type="noConversion"/>
  </si>
  <si>
    <t>상한섭취량</t>
    <phoneticPr fontId="1" type="noConversion"/>
  </si>
  <si>
    <t>몰리브덴(ug/일)</t>
    <phoneticPr fontId="1" type="noConversion"/>
  </si>
  <si>
    <t>크롬(ug/일)</t>
    <phoneticPr fontId="1" type="noConversion"/>
  </si>
  <si>
    <t>H1900815</t>
  </si>
  <si>
    <t>조도형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</si>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</sst>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75.099593999999996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3232"/>
        <c:axId val="543803624"/>
      </c:barChart>
      <c:catAx>
        <c:axId val="54380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3624"/>
        <c:crosses val="autoZero"/>
        <c:auto val="1"/>
        <c:lblAlgn val="ctr"/>
        <c:lblOffset val="100"/>
        <c:noMultiLvlLbl val="0"/>
      </c:catAx>
      <c:valAx>
        <c:axId val="543803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2.2124214000000002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8416"/>
        <c:axId val="486917632"/>
      </c:barChart>
      <c:catAx>
        <c:axId val="48691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7632"/>
        <c:crosses val="autoZero"/>
        <c:auto val="1"/>
        <c:lblAlgn val="ctr"/>
        <c:lblOffset val="100"/>
        <c:noMultiLvlLbl val="0"/>
      </c:catAx>
      <c:valAx>
        <c:axId val="48691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0.94933146000000002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6848"/>
        <c:axId val="486919984"/>
      </c:barChart>
      <c:catAx>
        <c:axId val="48691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984"/>
        <c:crosses val="autoZero"/>
        <c:auto val="1"/>
        <c:lblAlgn val="ctr"/>
        <c:lblOffset val="100"/>
        <c:noMultiLvlLbl val="0"/>
      </c:catAx>
      <c:valAx>
        <c:axId val="48691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1367.1858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0768"/>
        <c:axId val="486919200"/>
      </c:barChart>
      <c:catAx>
        <c:axId val="48692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200"/>
        <c:crosses val="autoZero"/>
        <c:auto val="1"/>
        <c:lblAlgn val="ctr"/>
        <c:lblOffset val="100"/>
        <c:noMultiLvlLbl val="0"/>
      </c:catAx>
      <c:valAx>
        <c:axId val="486919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3262.3633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9592"/>
        <c:axId val="486921160"/>
      </c:barChart>
      <c:catAx>
        <c:axId val="48691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1160"/>
        <c:crosses val="autoZero"/>
        <c:auto val="1"/>
        <c:lblAlgn val="ctr"/>
        <c:lblOffset val="100"/>
        <c:noMultiLvlLbl val="0"/>
      </c:catAx>
      <c:valAx>
        <c:axId val="4869211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64.503280000000004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1944"/>
        <c:axId val="486922336"/>
      </c:barChart>
      <c:catAx>
        <c:axId val="48692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2336"/>
        <c:crosses val="autoZero"/>
        <c:auto val="1"/>
        <c:lblAlgn val="ctr"/>
        <c:lblOffset val="100"/>
        <c:noMultiLvlLbl val="0"/>
      </c:catAx>
      <c:valAx>
        <c:axId val="48692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197.6755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2728"/>
        <c:axId val="486923120"/>
      </c:barChart>
      <c:catAx>
        <c:axId val="48692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3120"/>
        <c:crosses val="autoZero"/>
        <c:auto val="1"/>
        <c:lblAlgn val="ctr"/>
        <c:lblOffset val="100"/>
        <c:noMultiLvlLbl val="0"/>
      </c:catAx>
      <c:valAx>
        <c:axId val="48692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12.129702999999999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3904"/>
        <c:axId val="481969744"/>
      </c:barChart>
      <c:catAx>
        <c:axId val="48692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9744"/>
        <c:crosses val="autoZero"/>
        <c:auto val="1"/>
        <c:lblAlgn val="ctr"/>
        <c:lblOffset val="100"/>
        <c:noMultiLvlLbl val="0"/>
      </c:catAx>
      <c:valAx>
        <c:axId val="481969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836.10802999999999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3272"/>
        <c:axId val="481970528"/>
      </c:barChart>
      <c:catAx>
        <c:axId val="481973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528"/>
        <c:crosses val="autoZero"/>
        <c:auto val="1"/>
        <c:lblAlgn val="ctr"/>
        <c:lblOffset val="100"/>
        <c:noMultiLvlLbl val="0"/>
      </c:catAx>
      <c:valAx>
        <c:axId val="4819705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3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2.277993E-2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0920"/>
        <c:axId val="481968176"/>
      </c:barChart>
      <c:catAx>
        <c:axId val="48197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176"/>
        <c:crosses val="autoZero"/>
        <c:auto val="1"/>
        <c:lblAlgn val="ctr"/>
        <c:lblOffset val="100"/>
        <c:noMultiLvlLbl val="0"/>
      </c:catAx>
      <c:valAx>
        <c:axId val="48196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4.5700089999999998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68960"/>
        <c:axId val="481970136"/>
      </c:barChart>
      <c:catAx>
        <c:axId val="48196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136"/>
        <c:crosses val="autoZero"/>
        <c:auto val="1"/>
        <c:lblAlgn val="ctr"/>
        <c:lblOffset val="100"/>
        <c:noMultiLvlLbl val="0"/>
      </c:catAx>
      <c:valAx>
        <c:axId val="481970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6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23.440908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0880"/>
        <c:axId val="543805192"/>
      </c:barChart>
      <c:catAx>
        <c:axId val="54380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5192"/>
        <c:crosses val="autoZero"/>
        <c:auto val="1"/>
        <c:lblAlgn val="ctr"/>
        <c:lblOffset val="100"/>
        <c:noMultiLvlLbl val="0"/>
      </c:catAx>
      <c:valAx>
        <c:axId val="543805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275.85284000000001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4840"/>
        <c:axId val="481968568"/>
      </c:barChart>
      <c:catAx>
        <c:axId val="48197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568"/>
        <c:crosses val="autoZero"/>
        <c:auto val="1"/>
        <c:lblAlgn val="ctr"/>
        <c:lblOffset val="100"/>
        <c:noMultiLvlLbl val="0"/>
      </c:catAx>
      <c:valAx>
        <c:axId val="481968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97.869606000000005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1312"/>
        <c:axId val="481974448"/>
      </c:barChart>
      <c:catAx>
        <c:axId val="48197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4448"/>
        <c:crosses val="autoZero"/>
        <c:auto val="1"/>
        <c:lblAlgn val="ctr"/>
        <c:lblOffset val="100"/>
        <c:noMultiLvlLbl val="0"/>
      </c:catAx>
      <c:valAx>
        <c:axId val="481974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6.0060000000000002</c:v>
                </c:pt>
                <c:pt idx="1">
                  <c:v>7.9189999999999996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1972488"/>
        <c:axId val="481975624"/>
      </c:barChart>
      <c:catAx>
        <c:axId val="48197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5624"/>
        <c:crosses val="autoZero"/>
        <c:auto val="1"/>
        <c:lblAlgn val="ctr"/>
        <c:lblOffset val="100"/>
        <c:noMultiLvlLbl val="0"/>
      </c:catAx>
      <c:valAx>
        <c:axId val="481975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9.2503489999999999</c:v>
                </c:pt>
                <c:pt idx="1">
                  <c:v>12.381009000000001</c:v>
                </c:pt>
                <c:pt idx="2">
                  <c:v>12.2143345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648.09670000000006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3760"/>
        <c:axId val="425802192"/>
      </c:barChart>
      <c:catAx>
        <c:axId val="42580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2192"/>
        <c:crosses val="autoZero"/>
        <c:auto val="1"/>
        <c:lblAlgn val="ctr"/>
        <c:lblOffset val="100"/>
        <c:noMultiLvlLbl val="0"/>
      </c:catAx>
      <c:valAx>
        <c:axId val="425802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16.23743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1800"/>
        <c:axId val="425804544"/>
      </c:barChart>
      <c:catAx>
        <c:axId val="42580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4544"/>
        <c:crosses val="autoZero"/>
        <c:auto val="1"/>
        <c:lblAlgn val="ctr"/>
        <c:lblOffset val="100"/>
        <c:noMultiLvlLbl val="0"/>
      </c:catAx>
      <c:valAx>
        <c:axId val="42580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76.620999999999995</c:v>
                </c:pt>
                <c:pt idx="1">
                  <c:v>7.5940000000000003</c:v>
                </c:pt>
                <c:pt idx="2">
                  <c:v>15.784000000000001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5804152"/>
        <c:axId val="425801016"/>
      </c:barChart>
      <c:catAx>
        <c:axId val="42580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1016"/>
        <c:crosses val="autoZero"/>
        <c:auto val="1"/>
        <c:lblAlgn val="ctr"/>
        <c:lblOffset val="100"/>
        <c:noMultiLvlLbl val="0"/>
      </c:catAx>
      <c:valAx>
        <c:axId val="425801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2259.2966000000001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2976"/>
        <c:axId val="425798664"/>
      </c:barChart>
      <c:catAx>
        <c:axId val="42580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664"/>
        <c:crosses val="autoZero"/>
        <c:auto val="1"/>
        <c:lblAlgn val="ctr"/>
        <c:lblOffset val="100"/>
        <c:noMultiLvlLbl val="0"/>
      </c:catAx>
      <c:valAx>
        <c:axId val="425798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117.76226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5328"/>
        <c:axId val="425798272"/>
      </c:barChart>
      <c:catAx>
        <c:axId val="42580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272"/>
        <c:crosses val="autoZero"/>
        <c:auto val="1"/>
        <c:lblAlgn val="ctr"/>
        <c:lblOffset val="100"/>
        <c:noMultiLvlLbl val="0"/>
      </c:catAx>
      <c:valAx>
        <c:axId val="425798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401.05327999999997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99840"/>
        <c:axId val="425800232"/>
      </c:barChart>
      <c:catAx>
        <c:axId val="42579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0232"/>
        <c:crosses val="autoZero"/>
        <c:auto val="1"/>
        <c:lblAlgn val="ctr"/>
        <c:lblOffset val="100"/>
        <c:noMultiLvlLbl val="0"/>
      </c:catAx>
      <c:valAx>
        <c:axId val="425800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9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6.4443855000000001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1272"/>
        <c:axId val="543801664"/>
      </c:barChart>
      <c:catAx>
        <c:axId val="543801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1664"/>
        <c:crosses val="autoZero"/>
        <c:auto val="1"/>
        <c:lblAlgn val="ctr"/>
        <c:lblOffset val="100"/>
        <c:noMultiLvlLbl val="0"/>
      </c:catAx>
      <c:valAx>
        <c:axId val="543801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3970.34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0624"/>
        <c:axId val="534149336"/>
      </c:barChart>
      <c:catAx>
        <c:axId val="42580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9336"/>
        <c:crosses val="autoZero"/>
        <c:auto val="1"/>
        <c:lblAlgn val="ctr"/>
        <c:lblOffset val="100"/>
        <c:noMultiLvlLbl val="0"/>
      </c:catAx>
      <c:valAx>
        <c:axId val="534149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14.842423999999999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9728"/>
        <c:axId val="534144632"/>
      </c:barChart>
      <c:catAx>
        <c:axId val="53414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4632"/>
        <c:crosses val="autoZero"/>
        <c:auto val="1"/>
        <c:lblAlgn val="ctr"/>
        <c:lblOffset val="100"/>
        <c:noMultiLvlLbl val="0"/>
      </c:catAx>
      <c:valAx>
        <c:axId val="53414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2.2465510000000002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7768"/>
        <c:axId val="534145416"/>
      </c:barChart>
      <c:catAx>
        <c:axId val="53414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5416"/>
        <c:crosses val="autoZero"/>
        <c:auto val="1"/>
        <c:lblAlgn val="ctr"/>
        <c:lblOffset val="100"/>
        <c:noMultiLvlLbl val="0"/>
      </c:catAx>
      <c:valAx>
        <c:axId val="534145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275.84820000000002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69144"/>
        <c:axId val="425172280"/>
      </c:barChart>
      <c:catAx>
        <c:axId val="42516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2280"/>
        <c:crosses val="autoZero"/>
        <c:auto val="1"/>
        <c:lblAlgn val="ctr"/>
        <c:lblOffset val="100"/>
        <c:noMultiLvlLbl val="0"/>
      </c:catAx>
      <c:valAx>
        <c:axId val="425172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6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1.2605195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480"/>
        <c:axId val="426483656"/>
      </c:barChart>
      <c:catAx>
        <c:axId val="42648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3656"/>
        <c:crosses val="autoZero"/>
        <c:auto val="1"/>
        <c:lblAlgn val="ctr"/>
        <c:lblOffset val="100"/>
        <c:noMultiLvlLbl val="0"/>
      </c:catAx>
      <c:valAx>
        <c:axId val="426483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21.475287999999999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440"/>
        <c:axId val="426484832"/>
      </c:barChart>
      <c:catAx>
        <c:axId val="426484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4832"/>
        <c:crosses val="autoZero"/>
        <c:auto val="1"/>
        <c:lblAlgn val="ctr"/>
        <c:lblOffset val="100"/>
        <c:noMultiLvlLbl val="0"/>
      </c:catAx>
      <c:valAx>
        <c:axId val="426484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2.2465510000000002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048"/>
        <c:axId val="426485224"/>
      </c:barChart>
      <c:catAx>
        <c:axId val="42648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5224"/>
        <c:crosses val="autoZero"/>
        <c:auto val="1"/>
        <c:lblAlgn val="ctr"/>
        <c:lblOffset val="100"/>
        <c:noMultiLvlLbl val="0"/>
      </c:catAx>
      <c:valAx>
        <c:axId val="426485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562.95776000000001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088"/>
        <c:axId val="425171888"/>
      </c:barChart>
      <c:catAx>
        <c:axId val="426482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888"/>
        <c:crosses val="autoZero"/>
        <c:auto val="1"/>
        <c:lblAlgn val="ctr"/>
        <c:lblOffset val="100"/>
        <c:noMultiLvlLbl val="0"/>
      </c:catAx>
      <c:valAx>
        <c:axId val="42517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9.6141089999999991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70712"/>
        <c:axId val="425171104"/>
      </c:barChart>
      <c:catAx>
        <c:axId val="42517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104"/>
        <c:crosses val="autoZero"/>
        <c:auto val="1"/>
        <c:lblAlgn val="ctr"/>
        <c:lblOffset val="100"/>
        <c:noMultiLvlLbl val="0"/>
      </c:catAx>
      <c:valAx>
        <c:axId val="42517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7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조도형, ID : H1900815)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26일 16:01:01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2200</v>
      </c>
      <c r="C6" s="59">
        <f>'DRIs DATA 입력'!C6</f>
        <v>2259.2966000000001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75.099593999999996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23.440908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76.620999999999995</v>
      </c>
      <c r="G8" s="59">
        <f>'DRIs DATA 입력'!G8</f>
        <v>7.5940000000000003</v>
      </c>
      <c r="H8" s="59">
        <f>'DRIs DATA 입력'!H8</f>
        <v>15.784000000000001</v>
      </c>
      <c r="I8" s="55"/>
      <c r="J8" s="59" t="s">
        <v>215</v>
      </c>
      <c r="K8" s="59">
        <f>'DRIs DATA 입력'!K8</f>
        <v>6.0060000000000002</v>
      </c>
      <c r="L8" s="59">
        <f>'DRIs DATA 입력'!L8</f>
        <v>7.9189999999999996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648.09670000000006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16.23743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6.4443855000000001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275.84820000000002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117.76226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1.5910385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1.2605195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21.475287999999999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2.2465510000000002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562.95776000000001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9.6141089999999991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2.2124214000000002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0.94933146000000002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401.05327999999997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1367.1858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3970.34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3262.3633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64.503280000000004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197.6755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14.842423999999999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12.129702999999999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836.10802999999999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2.277993E-2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4.5700089999999998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275.85284000000001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97.869606000000005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4" sqref="J54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287</v>
      </c>
      <c r="B1" s="55" t="s">
        <v>288</v>
      </c>
      <c r="G1" s="56" t="s">
        <v>289</v>
      </c>
      <c r="H1" s="55" t="s">
        <v>290</v>
      </c>
    </row>
    <row r="3" spans="1:27" x14ac:dyDescent="0.3">
      <c r="A3" s="65" t="s">
        <v>291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292</v>
      </c>
      <c r="B4" s="66"/>
      <c r="C4" s="66"/>
      <c r="E4" s="62" t="s">
        <v>293</v>
      </c>
      <c r="F4" s="63"/>
      <c r="G4" s="63"/>
      <c r="H4" s="64"/>
      <c r="J4" s="62" t="s">
        <v>294</v>
      </c>
      <c r="K4" s="63"/>
      <c r="L4" s="64"/>
      <c r="N4" s="66" t="s">
        <v>295</v>
      </c>
      <c r="O4" s="66"/>
      <c r="P4" s="66"/>
      <c r="Q4" s="66"/>
      <c r="R4" s="66"/>
      <c r="S4" s="66"/>
      <c r="U4" s="66" t="s">
        <v>296</v>
      </c>
      <c r="V4" s="66"/>
      <c r="W4" s="66"/>
      <c r="X4" s="66"/>
      <c r="Y4" s="66"/>
      <c r="Z4" s="66"/>
    </row>
    <row r="5" spans="1:27" x14ac:dyDescent="0.3">
      <c r="A5" s="60"/>
      <c r="B5" s="60" t="s">
        <v>297</v>
      </c>
      <c r="C5" s="60" t="s">
        <v>298</v>
      </c>
      <c r="E5" s="60"/>
      <c r="F5" s="60" t="s">
        <v>299</v>
      </c>
      <c r="G5" s="60" t="s">
        <v>300</v>
      </c>
      <c r="H5" s="60" t="s">
        <v>295</v>
      </c>
      <c r="J5" s="60"/>
      <c r="K5" s="60" t="s">
        <v>301</v>
      </c>
      <c r="L5" s="60" t="s">
        <v>302</v>
      </c>
      <c r="N5" s="60"/>
      <c r="O5" s="60" t="s">
        <v>277</v>
      </c>
      <c r="P5" s="60" t="s">
        <v>303</v>
      </c>
      <c r="Q5" s="60" t="s">
        <v>278</v>
      </c>
      <c r="R5" s="60" t="s">
        <v>304</v>
      </c>
      <c r="S5" s="60" t="s">
        <v>276</v>
      </c>
      <c r="U5" s="60"/>
      <c r="V5" s="60" t="s">
        <v>305</v>
      </c>
      <c r="W5" s="60" t="s">
        <v>306</v>
      </c>
      <c r="X5" s="60" t="s">
        <v>307</v>
      </c>
      <c r="Y5" s="60" t="s">
        <v>308</v>
      </c>
      <c r="Z5" s="60" t="s">
        <v>298</v>
      </c>
    </row>
    <row r="6" spans="1:27" x14ac:dyDescent="0.3">
      <c r="A6" s="60" t="s">
        <v>292</v>
      </c>
      <c r="B6" s="60">
        <v>2200</v>
      </c>
      <c r="C6" s="60">
        <v>2259.2966000000001</v>
      </c>
      <c r="E6" s="60" t="s">
        <v>309</v>
      </c>
      <c r="F6" s="60">
        <v>55</v>
      </c>
      <c r="G6" s="60">
        <v>15</v>
      </c>
      <c r="H6" s="60">
        <v>7</v>
      </c>
      <c r="J6" s="60" t="s">
        <v>309</v>
      </c>
      <c r="K6" s="60">
        <v>0.1</v>
      </c>
      <c r="L6" s="60">
        <v>4</v>
      </c>
      <c r="N6" s="60" t="s">
        <v>310</v>
      </c>
      <c r="O6" s="60">
        <v>50</v>
      </c>
      <c r="P6" s="60">
        <v>60</v>
      </c>
      <c r="Q6" s="60">
        <v>0</v>
      </c>
      <c r="R6" s="60">
        <v>0</v>
      </c>
      <c r="S6" s="60">
        <v>75.099593999999996</v>
      </c>
      <c r="U6" s="60" t="s">
        <v>311</v>
      </c>
      <c r="V6" s="60">
        <v>0</v>
      </c>
      <c r="W6" s="60">
        <v>0</v>
      </c>
      <c r="X6" s="60">
        <v>25</v>
      </c>
      <c r="Y6" s="60">
        <v>0</v>
      </c>
      <c r="Z6" s="60">
        <v>23.440908</v>
      </c>
    </row>
    <row r="7" spans="1:27" x14ac:dyDescent="0.3">
      <c r="E7" s="60" t="s">
        <v>312</v>
      </c>
      <c r="F7" s="60">
        <v>65</v>
      </c>
      <c r="G7" s="60">
        <v>30</v>
      </c>
      <c r="H7" s="60">
        <v>20</v>
      </c>
      <c r="J7" s="60" t="s">
        <v>285</v>
      </c>
      <c r="K7" s="60">
        <v>1</v>
      </c>
      <c r="L7" s="60">
        <v>10</v>
      </c>
    </row>
    <row r="8" spans="1:27" x14ac:dyDescent="0.3">
      <c r="E8" s="60" t="s">
        <v>313</v>
      </c>
      <c r="F8" s="60">
        <v>76.620999999999995</v>
      </c>
      <c r="G8" s="60">
        <v>7.5940000000000003</v>
      </c>
      <c r="H8" s="60">
        <v>15.784000000000001</v>
      </c>
      <c r="J8" s="60" t="s">
        <v>313</v>
      </c>
      <c r="K8" s="60">
        <v>6.0060000000000002</v>
      </c>
      <c r="L8" s="60">
        <v>7.9189999999999996</v>
      </c>
    </row>
    <row r="13" spans="1:27" x14ac:dyDescent="0.3">
      <c r="A13" s="61" t="s">
        <v>314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315</v>
      </c>
      <c r="B14" s="66"/>
      <c r="C14" s="66"/>
      <c r="D14" s="66"/>
      <c r="E14" s="66"/>
      <c r="F14" s="66"/>
      <c r="H14" s="66" t="s">
        <v>282</v>
      </c>
      <c r="I14" s="66"/>
      <c r="J14" s="66"/>
      <c r="K14" s="66"/>
      <c r="L14" s="66"/>
      <c r="M14" s="66"/>
      <c r="O14" s="66" t="s">
        <v>280</v>
      </c>
      <c r="P14" s="66"/>
      <c r="Q14" s="66"/>
      <c r="R14" s="66"/>
      <c r="S14" s="66"/>
      <c r="T14" s="66"/>
      <c r="V14" s="66" t="s">
        <v>316</v>
      </c>
      <c r="W14" s="66"/>
      <c r="X14" s="66"/>
      <c r="Y14" s="66"/>
      <c r="Z14" s="66"/>
      <c r="AA14" s="66"/>
    </row>
    <row r="15" spans="1:27" x14ac:dyDescent="0.3">
      <c r="A15" s="60"/>
      <c r="B15" s="60" t="s">
        <v>317</v>
      </c>
      <c r="C15" s="60" t="s">
        <v>281</v>
      </c>
      <c r="D15" s="60" t="s">
        <v>278</v>
      </c>
      <c r="E15" s="60" t="s">
        <v>308</v>
      </c>
      <c r="F15" s="60" t="s">
        <v>318</v>
      </c>
      <c r="H15" s="60"/>
      <c r="I15" s="60" t="s">
        <v>317</v>
      </c>
      <c r="J15" s="60" t="s">
        <v>319</v>
      </c>
      <c r="K15" s="60" t="s">
        <v>278</v>
      </c>
      <c r="L15" s="60" t="s">
        <v>320</v>
      </c>
      <c r="M15" s="60" t="s">
        <v>321</v>
      </c>
      <c r="O15" s="60"/>
      <c r="P15" s="60" t="s">
        <v>322</v>
      </c>
      <c r="Q15" s="60" t="s">
        <v>306</v>
      </c>
      <c r="R15" s="60" t="s">
        <v>323</v>
      </c>
      <c r="S15" s="60" t="s">
        <v>320</v>
      </c>
      <c r="T15" s="60" t="s">
        <v>324</v>
      </c>
      <c r="V15" s="60"/>
      <c r="W15" s="60" t="s">
        <v>322</v>
      </c>
      <c r="X15" s="60" t="s">
        <v>303</v>
      </c>
      <c r="Y15" s="60" t="s">
        <v>325</v>
      </c>
      <c r="Z15" s="60" t="s">
        <v>308</v>
      </c>
      <c r="AA15" s="60" t="s">
        <v>321</v>
      </c>
    </row>
    <row r="16" spans="1:27" x14ac:dyDescent="0.3">
      <c r="A16" s="60" t="s">
        <v>326</v>
      </c>
      <c r="B16" s="60">
        <v>530</v>
      </c>
      <c r="C16" s="60">
        <v>750</v>
      </c>
      <c r="D16" s="60">
        <v>0</v>
      </c>
      <c r="E16" s="60">
        <v>3000</v>
      </c>
      <c r="F16" s="60">
        <v>648.09670000000006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16.23743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6.4443855000000001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275.84820000000002</v>
      </c>
    </row>
    <row r="23" spans="1:62" x14ac:dyDescent="0.3">
      <c r="A23" s="61" t="s">
        <v>327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328</v>
      </c>
      <c r="B24" s="66"/>
      <c r="C24" s="66"/>
      <c r="D24" s="66"/>
      <c r="E24" s="66"/>
      <c r="F24" s="66"/>
      <c r="H24" s="66" t="s">
        <v>329</v>
      </c>
      <c r="I24" s="66"/>
      <c r="J24" s="66"/>
      <c r="K24" s="66"/>
      <c r="L24" s="66"/>
      <c r="M24" s="66"/>
      <c r="O24" s="66" t="s">
        <v>330</v>
      </c>
      <c r="P24" s="66"/>
      <c r="Q24" s="66"/>
      <c r="R24" s="66"/>
      <c r="S24" s="66"/>
      <c r="T24" s="66"/>
      <c r="V24" s="66" t="s">
        <v>331</v>
      </c>
      <c r="W24" s="66"/>
      <c r="X24" s="66"/>
      <c r="Y24" s="66"/>
      <c r="Z24" s="66"/>
      <c r="AA24" s="66"/>
      <c r="AC24" s="66" t="s">
        <v>332</v>
      </c>
      <c r="AD24" s="66"/>
      <c r="AE24" s="66"/>
      <c r="AF24" s="66"/>
      <c r="AG24" s="66"/>
      <c r="AH24" s="66"/>
      <c r="AJ24" s="66" t="s">
        <v>333</v>
      </c>
      <c r="AK24" s="66"/>
      <c r="AL24" s="66"/>
      <c r="AM24" s="66"/>
      <c r="AN24" s="66"/>
      <c r="AO24" s="66"/>
      <c r="AQ24" s="66" t="s">
        <v>334</v>
      </c>
      <c r="AR24" s="66"/>
      <c r="AS24" s="66"/>
      <c r="AT24" s="66"/>
      <c r="AU24" s="66"/>
      <c r="AV24" s="66"/>
      <c r="AX24" s="66" t="s">
        <v>335</v>
      </c>
      <c r="AY24" s="66"/>
      <c r="AZ24" s="66"/>
      <c r="BA24" s="66"/>
      <c r="BB24" s="66"/>
      <c r="BC24" s="66"/>
      <c r="BE24" s="66" t="s">
        <v>336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305</v>
      </c>
      <c r="C25" s="60" t="s">
        <v>303</v>
      </c>
      <c r="D25" s="60" t="s">
        <v>307</v>
      </c>
      <c r="E25" s="60" t="s">
        <v>304</v>
      </c>
      <c r="F25" s="60" t="s">
        <v>276</v>
      </c>
      <c r="H25" s="60"/>
      <c r="I25" s="60" t="s">
        <v>322</v>
      </c>
      <c r="J25" s="60" t="s">
        <v>306</v>
      </c>
      <c r="K25" s="60" t="s">
        <v>323</v>
      </c>
      <c r="L25" s="60" t="s">
        <v>304</v>
      </c>
      <c r="M25" s="60" t="s">
        <v>321</v>
      </c>
      <c r="O25" s="60"/>
      <c r="P25" s="60" t="s">
        <v>277</v>
      </c>
      <c r="Q25" s="60" t="s">
        <v>306</v>
      </c>
      <c r="R25" s="60" t="s">
        <v>323</v>
      </c>
      <c r="S25" s="60" t="s">
        <v>320</v>
      </c>
      <c r="T25" s="60" t="s">
        <v>276</v>
      </c>
      <c r="V25" s="60"/>
      <c r="W25" s="60" t="s">
        <v>322</v>
      </c>
      <c r="X25" s="60" t="s">
        <v>319</v>
      </c>
      <c r="Y25" s="60" t="s">
        <v>278</v>
      </c>
      <c r="Z25" s="60" t="s">
        <v>320</v>
      </c>
      <c r="AA25" s="60" t="s">
        <v>321</v>
      </c>
      <c r="AC25" s="60"/>
      <c r="AD25" s="60" t="s">
        <v>337</v>
      </c>
      <c r="AE25" s="60" t="s">
        <v>306</v>
      </c>
      <c r="AF25" s="60" t="s">
        <v>307</v>
      </c>
      <c r="AG25" s="60" t="s">
        <v>279</v>
      </c>
      <c r="AH25" s="60" t="s">
        <v>321</v>
      </c>
      <c r="AJ25" s="60"/>
      <c r="AK25" s="60" t="s">
        <v>277</v>
      </c>
      <c r="AL25" s="60" t="s">
        <v>319</v>
      </c>
      <c r="AM25" s="60" t="s">
        <v>278</v>
      </c>
      <c r="AN25" s="60" t="s">
        <v>304</v>
      </c>
      <c r="AO25" s="60" t="s">
        <v>276</v>
      </c>
      <c r="AQ25" s="60"/>
      <c r="AR25" s="60" t="s">
        <v>317</v>
      </c>
      <c r="AS25" s="60" t="s">
        <v>281</v>
      </c>
      <c r="AT25" s="60" t="s">
        <v>307</v>
      </c>
      <c r="AU25" s="60" t="s">
        <v>279</v>
      </c>
      <c r="AV25" s="60" t="s">
        <v>321</v>
      </c>
      <c r="AX25" s="60"/>
      <c r="AY25" s="60" t="s">
        <v>322</v>
      </c>
      <c r="AZ25" s="60" t="s">
        <v>306</v>
      </c>
      <c r="BA25" s="60" t="s">
        <v>323</v>
      </c>
      <c r="BB25" s="60" t="s">
        <v>279</v>
      </c>
      <c r="BC25" s="60" t="s">
        <v>321</v>
      </c>
      <c r="BE25" s="60"/>
      <c r="BF25" s="60" t="s">
        <v>277</v>
      </c>
      <c r="BG25" s="60" t="s">
        <v>319</v>
      </c>
      <c r="BH25" s="60" t="s">
        <v>325</v>
      </c>
      <c r="BI25" s="60" t="s">
        <v>320</v>
      </c>
      <c r="BJ25" s="60" t="s">
        <v>318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117.76226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1.5910385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1.2605195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21.475287999999999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2.2465510000000002</v>
      </c>
      <c r="AJ26" s="60" t="s">
        <v>338</v>
      </c>
      <c r="AK26" s="60">
        <v>320</v>
      </c>
      <c r="AL26" s="60">
        <v>400</v>
      </c>
      <c r="AM26" s="60">
        <v>0</v>
      </c>
      <c r="AN26" s="60">
        <v>1000</v>
      </c>
      <c r="AO26" s="60">
        <v>562.95776000000001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9.6141089999999991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2.2124214000000002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0.94933146000000002</v>
      </c>
    </row>
    <row r="33" spans="1:68" x14ac:dyDescent="0.3">
      <c r="A33" s="61" t="s">
        <v>339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340</v>
      </c>
      <c r="B34" s="66"/>
      <c r="C34" s="66"/>
      <c r="D34" s="66"/>
      <c r="E34" s="66"/>
      <c r="F34" s="66"/>
      <c r="H34" s="66" t="s">
        <v>341</v>
      </c>
      <c r="I34" s="66"/>
      <c r="J34" s="66"/>
      <c r="K34" s="66"/>
      <c r="L34" s="66"/>
      <c r="M34" s="66"/>
      <c r="O34" s="66" t="s">
        <v>342</v>
      </c>
      <c r="P34" s="66"/>
      <c r="Q34" s="66"/>
      <c r="R34" s="66"/>
      <c r="S34" s="66"/>
      <c r="T34" s="66"/>
      <c r="V34" s="66" t="s">
        <v>343</v>
      </c>
      <c r="W34" s="66"/>
      <c r="X34" s="66"/>
      <c r="Y34" s="66"/>
      <c r="Z34" s="66"/>
      <c r="AA34" s="66"/>
      <c r="AC34" s="66" t="s">
        <v>344</v>
      </c>
      <c r="AD34" s="66"/>
      <c r="AE34" s="66"/>
      <c r="AF34" s="66"/>
      <c r="AG34" s="66"/>
      <c r="AH34" s="66"/>
      <c r="AJ34" s="66" t="s">
        <v>345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303</v>
      </c>
      <c r="D35" s="60" t="s">
        <v>307</v>
      </c>
      <c r="E35" s="60" t="s">
        <v>320</v>
      </c>
      <c r="F35" s="60" t="s">
        <v>321</v>
      </c>
      <c r="H35" s="60"/>
      <c r="I35" s="60" t="s">
        <v>277</v>
      </c>
      <c r="J35" s="60" t="s">
        <v>306</v>
      </c>
      <c r="K35" s="60" t="s">
        <v>323</v>
      </c>
      <c r="L35" s="60" t="s">
        <v>308</v>
      </c>
      <c r="M35" s="60" t="s">
        <v>321</v>
      </c>
      <c r="O35" s="60"/>
      <c r="P35" s="60" t="s">
        <v>322</v>
      </c>
      <c r="Q35" s="60" t="s">
        <v>303</v>
      </c>
      <c r="R35" s="60" t="s">
        <v>278</v>
      </c>
      <c r="S35" s="60" t="s">
        <v>304</v>
      </c>
      <c r="T35" s="60" t="s">
        <v>298</v>
      </c>
      <c r="V35" s="60"/>
      <c r="W35" s="60" t="s">
        <v>277</v>
      </c>
      <c r="X35" s="60" t="s">
        <v>319</v>
      </c>
      <c r="Y35" s="60" t="s">
        <v>307</v>
      </c>
      <c r="Z35" s="60" t="s">
        <v>304</v>
      </c>
      <c r="AA35" s="60" t="s">
        <v>321</v>
      </c>
      <c r="AC35" s="60"/>
      <c r="AD35" s="60" t="s">
        <v>305</v>
      </c>
      <c r="AE35" s="60" t="s">
        <v>346</v>
      </c>
      <c r="AF35" s="60" t="s">
        <v>307</v>
      </c>
      <c r="AG35" s="60" t="s">
        <v>320</v>
      </c>
      <c r="AH35" s="60" t="s">
        <v>321</v>
      </c>
      <c r="AJ35" s="60"/>
      <c r="AK35" s="60" t="s">
        <v>347</v>
      </c>
      <c r="AL35" s="60" t="s">
        <v>281</v>
      </c>
      <c r="AM35" s="60" t="s">
        <v>323</v>
      </c>
      <c r="AN35" s="60" t="s">
        <v>320</v>
      </c>
      <c r="AO35" s="60" t="s">
        <v>318</v>
      </c>
    </row>
    <row r="36" spans="1:68" x14ac:dyDescent="0.3">
      <c r="A36" s="60" t="s">
        <v>17</v>
      </c>
      <c r="B36" s="60">
        <v>600</v>
      </c>
      <c r="C36" s="60">
        <v>750</v>
      </c>
      <c r="D36" s="60">
        <v>0</v>
      </c>
      <c r="E36" s="60">
        <v>2000</v>
      </c>
      <c r="F36" s="60">
        <v>401.05327999999997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1367.1858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3970.34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3262.3633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64.503280000000004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197.6755</v>
      </c>
    </row>
    <row r="43" spans="1:68" x14ac:dyDescent="0.3">
      <c r="A43" s="61" t="s">
        <v>348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283</v>
      </c>
      <c r="B44" s="66"/>
      <c r="C44" s="66"/>
      <c r="D44" s="66"/>
      <c r="E44" s="66"/>
      <c r="F44" s="66"/>
      <c r="H44" s="66" t="s">
        <v>349</v>
      </c>
      <c r="I44" s="66"/>
      <c r="J44" s="66"/>
      <c r="K44" s="66"/>
      <c r="L44" s="66"/>
      <c r="M44" s="66"/>
      <c r="O44" s="66" t="s">
        <v>286</v>
      </c>
      <c r="P44" s="66"/>
      <c r="Q44" s="66"/>
      <c r="R44" s="66"/>
      <c r="S44" s="66"/>
      <c r="T44" s="66"/>
      <c r="V44" s="66" t="s">
        <v>350</v>
      </c>
      <c r="W44" s="66"/>
      <c r="X44" s="66"/>
      <c r="Y44" s="66"/>
      <c r="Z44" s="66"/>
      <c r="AA44" s="66"/>
      <c r="AC44" s="66" t="s">
        <v>351</v>
      </c>
      <c r="AD44" s="66"/>
      <c r="AE44" s="66"/>
      <c r="AF44" s="66"/>
      <c r="AG44" s="66"/>
      <c r="AH44" s="66"/>
      <c r="AJ44" s="66" t="s">
        <v>352</v>
      </c>
      <c r="AK44" s="66"/>
      <c r="AL44" s="66"/>
      <c r="AM44" s="66"/>
      <c r="AN44" s="66"/>
      <c r="AO44" s="66"/>
      <c r="AQ44" s="66" t="s">
        <v>353</v>
      </c>
      <c r="AR44" s="66"/>
      <c r="AS44" s="66"/>
      <c r="AT44" s="66"/>
      <c r="AU44" s="66"/>
      <c r="AV44" s="66"/>
      <c r="AX44" s="66" t="s">
        <v>354</v>
      </c>
      <c r="AY44" s="66"/>
      <c r="AZ44" s="66"/>
      <c r="BA44" s="66"/>
      <c r="BB44" s="66"/>
      <c r="BC44" s="66"/>
      <c r="BE44" s="66" t="s">
        <v>355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317</v>
      </c>
      <c r="C45" s="60" t="s">
        <v>281</v>
      </c>
      <c r="D45" s="60" t="s">
        <v>323</v>
      </c>
      <c r="E45" s="60" t="s">
        <v>320</v>
      </c>
      <c r="F45" s="60" t="s">
        <v>356</v>
      </c>
      <c r="H45" s="60"/>
      <c r="I45" s="60" t="s">
        <v>322</v>
      </c>
      <c r="J45" s="60" t="s">
        <v>303</v>
      </c>
      <c r="K45" s="60" t="s">
        <v>323</v>
      </c>
      <c r="L45" s="60" t="s">
        <v>304</v>
      </c>
      <c r="M45" s="60" t="s">
        <v>318</v>
      </c>
      <c r="O45" s="60"/>
      <c r="P45" s="60" t="s">
        <v>305</v>
      </c>
      <c r="Q45" s="60" t="s">
        <v>303</v>
      </c>
      <c r="R45" s="60" t="s">
        <v>323</v>
      </c>
      <c r="S45" s="60" t="s">
        <v>304</v>
      </c>
      <c r="T45" s="60" t="s">
        <v>298</v>
      </c>
      <c r="V45" s="60"/>
      <c r="W45" s="60" t="s">
        <v>317</v>
      </c>
      <c r="X45" s="60" t="s">
        <v>281</v>
      </c>
      <c r="Y45" s="60" t="s">
        <v>325</v>
      </c>
      <c r="Z45" s="60" t="s">
        <v>279</v>
      </c>
      <c r="AA45" s="60" t="s">
        <v>318</v>
      </c>
      <c r="AC45" s="60"/>
      <c r="AD45" s="60" t="s">
        <v>322</v>
      </c>
      <c r="AE45" s="60" t="s">
        <v>319</v>
      </c>
      <c r="AF45" s="60" t="s">
        <v>323</v>
      </c>
      <c r="AG45" s="60" t="s">
        <v>308</v>
      </c>
      <c r="AH45" s="60" t="s">
        <v>298</v>
      </c>
      <c r="AJ45" s="60"/>
      <c r="AK45" s="60" t="s">
        <v>305</v>
      </c>
      <c r="AL45" s="60" t="s">
        <v>319</v>
      </c>
      <c r="AM45" s="60" t="s">
        <v>325</v>
      </c>
      <c r="AN45" s="60" t="s">
        <v>308</v>
      </c>
      <c r="AO45" s="60" t="s">
        <v>318</v>
      </c>
      <c r="AQ45" s="60"/>
      <c r="AR45" s="60" t="s">
        <v>322</v>
      </c>
      <c r="AS45" s="60" t="s">
        <v>319</v>
      </c>
      <c r="AT45" s="60" t="s">
        <v>323</v>
      </c>
      <c r="AU45" s="60" t="s">
        <v>357</v>
      </c>
      <c r="AV45" s="60" t="s">
        <v>321</v>
      </c>
      <c r="AX45" s="60"/>
      <c r="AY45" s="60" t="s">
        <v>317</v>
      </c>
      <c r="AZ45" s="60" t="s">
        <v>303</v>
      </c>
      <c r="BA45" s="60" t="s">
        <v>307</v>
      </c>
      <c r="BB45" s="60" t="s">
        <v>279</v>
      </c>
      <c r="BC45" s="60" t="s">
        <v>276</v>
      </c>
      <c r="BE45" s="60"/>
      <c r="BF45" s="60" t="s">
        <v>317</v>
      </c>
      <c r="BG45" s="60" t="s">
        <v>306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7</v>
      </c>
      <c r="C46" s="60">
        <v>10</v>
      </c>
      <c r="D46" s="60">
        <v>0</v>
      </c>
      <c r="E46" s="60">
        <v>45</v>
      </c>
      <c r="F46" s="60">
        <v>14.842423999999999</v>
      </c>
      <c r="H46" s="60" t="s">
        <v>24</v>
      </c>
      <c r="I46" s="60">
        <v>8</v>
      </c>
      <c r="J46" s="60">
        <v>9</v>
      </c>
      <c r="K46" s="60">
        <v>0</v>
      </c>
      <c r="L46" s="60">
        <v>35</v>
      </c>
      <c r="M46" s="60">
        <v>12.129702999999999</v>
      </c>
      <c r="O46" s="60" t="s">
        <v>284</v>
      </c>
      <c r="P46" s="60">
        <v>600</v>
      </c>
      <c r="Q46" s="60">
        <v>800</v>
      </c>
      <c r="R46" s="60">
        <v>0</v>
      </c>
      <c r="S46" s="60">
        <v>10000</v>
      </c>
      <c r="T46" s="60">
        <v>836.10802999999999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2.277993E-2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4.5700089999999998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275.85284000000001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97.869606000000005</v>
      </c>
      <c r="AX46" s="60" t="s">
        <v>358</v>
      </c>
      <c r="AY46" s="60"/>
      <c r="AZ46" s="60"/>
      <c r="BA46" s="60"/>
      <c r="BB46" s="60"/>
      <c r="BC46" s="60"/>
      <c r="BE46" s="60" t="s">
        <v>359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0" sqref="E20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360</v>
      </c>
      <c r="B2" s="55" t="s">
        <v>361</v>
      </c>
      <c r="C2" s="55" t="s">
        <v>362</v>
      </c>
      <c r="D2" s="55">
        <v>63</v>
      </c>
      <c r="E2" s="55">
        <v>2259.2966000000001</v>
      </c>
      <c r="F2" s="55">
        <v>364.55005</v>
      </c>
      <c r="G2" s="55">
        <v>36.132122000000003</v>
      </c>
      <c r="H2" s="55">
        <v>19.707802000000001</v>
      </c>
      <c r="I2" s="55">
        <v>16.424320000000002</v>
      </c>
      <c r="J2" s="55">
        <v>75.099593999999996</v>
      </c>
      <c r="K2" s="55">
        <v>42.542186999999998</v>
      </c>
      <c r="L2" s="55">
        <v>32.557406999999998</v>
      </c>
      <c r="M2" s="55">
        <v>23.440908</v>
      </c>
      <c r="N2" s="55">
        <v>2.6723330000000001</v>
      </c>
      <c r="O2" s="55">
        <v>11.723375000000001</v>
      </c>
      <c r="P2" s="55">
        <v>893.69200000000001</v>
      </c>
      <c r="Q2" s="55">
        <v>20.743176999999999</v>
      </c>
      <c r="R2" s="55">
        <v>648.09670000000006</v>
      </c>
      <c r="S2" s="55">
        <v>73.158789999999996</v>
      </c>
      <c r="T2" s="55">
        <v>6899.2484999999997</v>
      </c>
      <c r="U2" s="55">
        <v>6.4443855000000001</v>
      </c>
      <c r="V2" s="55">
        <v>16.23743</v>
      </c>
      <c r="W2" s="55">
        <v>275.84820000000002</v>
      </c>
      <c r="X2" s="55">
        <v>117.76226</v>
      </c>
      <c r="Y2" s="55">
        <v>1.5910385</v>
      </c>
      <c r="Z2" s="55">
        <v>1.2605195</v>
      </c>
      <c r="AA2" s="55">
        <v>21.475287999999999</v>
      </c>
      <c r="AB2" s="55">
        <v>2.2465510000000002</v>
      </c>
      <c r="AC2" s="55">
        <v>562.95776000000001</v>
      </c>
      <c r="AD2" s="55">
        <v>9.6141089999999991</v>
      </c>
      <c r="AE2" s="55">
        <v>2.2124214000000002</v>
      </c>
      <c r="AF2" s="55">
        <v>0.94933146000000002</v>
      </c>
      <c r="AG2" s="55">
        <v>401.05327999999997</v>
      </c>
      <c r="AH2" s="55">
        <v>274.71514999999999</v>
      </c>
      <c r="AI2" s="55">
        <v>126.33814</v>
      </c>
      <c r="AJ2" s="55">
        <v>1367.1858</v>
      </c>
      <c r="AK2" s="55">
        <v>3970.34</v>
      </c>
      <c r="AL2" s="55">
        <v>64.503280000000004</v>
      </c>
      <c r="AM2" s="55">
        <v>3262.3633</v>
      </c>
      <c r="AN2" s="55">
        <v>197.6755</v>
      </c>
      <c r="AO2" s="55">
        <v>14.842423999999999</v>
      </c>
      <c r="AP2" s="55">
        <v>11.1560755</v>
      </c>
      <c r="AQ2" s="55">
        <v>3.6863494000000001</v>
      </c>
      <c r="AR2" s="55">
        <v>12.129702999999999</v>
      </c>
      <c r="AS2" s="55">
        <v>836.10802999999999</v>
      </c>
      <c r="AT2" s="55">
        <v>2.277993E-2</v>
      </c>
      <c r="AU2" s="55">
        <v>4.5700089999999998</v>
      </c>
      <c r="AV2" s="55">
        <v>275.85284000000001</v>
      </c>
      <c r="AW2" s="55">
        <v>97.869606000000005</v>
      </c>
      <c r="AX2" s="55">
        <v>0.11450444</v>
      </c>
      <c r="AY2" s="55">
        <v>0.81445449999999997</v>
      </c>
      <c r="AZ2" s="55">
        <v>204.94931</v>
      </c>
      <c r="BA2" s="55">
        <v>33.852493000000003</v>
      </c>
      <c r="BB2" s="55">
        <v>9.2503489999999999</v>
      </c>
      <c r="BC2" s="55">
        <v>12.381009000000001</v>
      </c>
      <c r="BD2" s="55">
        <v>12.2143345</v>
      </c>
      <c r="BE2" s="55">
        <v>1.9954164000000001</v>
      </c>
      <c r="BF2" s="55">
        <v>3.5589352000000001</v>
      </c>
      <c r="BG2" s="55">
        <v>4.5795576000000001E-4</v>
      </c>
      <c r="BH2" s="55">
        <v>2.2725929999999998E-3</v>
      </c>
      <c r="BI2" s="55">
        <v>2.177666E-3</v>
      </c>
      <c r="BJ2" s="55">
        <v>2.5942710000000001E-2</v>
      </c>
      <c r="BK2" s="55">
        <v>3.5227366999999997E-5</v>
      </c>
      <c r="BL2" s="55">
        <v>0.18835731999999999</v>
      </c>
      <c r="BM2" s="55">
        <v>3.3015447</v>
      </c>
      <c r="BN2" s="55">
        <v>0.74624354000000004</v>
      </c>
      <c r="BO2" s="55">
        <v>42.556975999999999</v>
      </c>
      <c r="BP2" s="55">
        <v>8.1771119999999993</v>
      </c>
      <c r="BQ2" s="55">
        <v>13.168856999999999</v>
      </c>
      <c r="BR2" s="55">
        <v>47.772235999999999</v>
      </c>
      <c r="BS2" s="55">
        <v>19.091555</v>
      </c>
      <c r="BT2" s="55">
        <v>8.8687620000000003</v>
      </c>
      <c r="BU2" s="55">
        <v>0.11316124</v>
      </c>
      <c r="BV2" s="55">
        <v>9.6232010000000007E-2</v>
      </c>
      <c r="BW2" s="55">
        <v>0.64006370000000001</v>
      </c>
      <c r="BX2" s="55">
        <v>1.8789049</v>
      </c>
      <c r="BY2" s="55">
        <v>6.6841885000000004E-2</v>
      </c>
      <c r="BZ2" s="55">
        <v>4.4258937E-4</v>
      </c>
      <c r="CA2" s="55">
        <v>0.56036185999999999</v>
      </c>
      <c r="CB2" s="55">
        <v>2.5184738000000002E-2</v>
      </c>
      <c r="CC2" s="55">
        <v>0.15839529999999999</v>
      </c>
      <c r="CD2" s="55">
        <v>2.6813006000000001</v>
      </c>
      <c r="CE2" s="55">
        <v>4.4145196999999997E-2</v>
      </c>
      <c r="CF2" s="55">
        <v>1.3716235000000001</v>
      </c>
      <c r="CG2" s="55">
        <v>4.9500000000000003E-7</v>
      </c>
      <c r="CH2" s="55">
        <v>0.11073533000000001</v>
      </c>
      <c r="CI2" s="55">
        <v>2.5329929999999999E-3</v>
      </c>
      <c r="CJ2" s="55">
        <v>5.9765882000000001</v>
      </c>
      <c r="CK2" s="55">
        <v>1.0364493000000001E-2</v>
      </c>
      <c r="CL2" s="55">
        <v>0.97371669999999999</v>
      </c>
      <c r="CM2" s="55">
        <v>2.9697912</v>
      </c>
      <c r="CN2" s="55">
        <v>2638.3198000000002</v>
      </c>
      <c r="CO2" s="55">
        <v>4543.6997000000001</v>
      </c>
      <c r="CP2" s="55">
        <v>2628.1325999999999</v>
      </c>
      <c r="CQ2" s="55">
        <v>1056.9811999999999</v>
      </c>
      <c r="CR2" s="55">
        <v>538.36429999999996</v>
      </c>
      <c r="CS2" s="55">
        <v>508.47876000000002</v>
      </c>
      <c r="CT2" s="55">
        <v>2528.3044</v>
      </c>
      <c r="CU2" s="55">
        <v>1461.9141999999999</v>
      </c>
      <c r="CV2" s="55">
        <v>1568.1461999999999</v>
      </c>
      <c r="CW2" s="55">
        <v>1681.6768999999999</v>
      </c>
      <c r="CX2" s="55">
        <v>484.67047000000002</v>
      </c>
      <c r="CY2" s="55">
        <v>3491.3508000000002</v>
      </c>
      <c r="CZ2" s="55">
        <v>1779.0436999999999</v>
      </c>
      <c r="DA2" s="55">
        <v>3607.9342999999999</v>
      </c>
      <c r="DB2" s="55">
        <v>3799.0889999999999</v>
      </c>
      <c r="DC2" s="55">
        <v>4813.6943000000001</v>
      </c>
      <c r="DD2" s="55">
        <v>8205.527</v>
      </c>
      <c r="DE2" s="55">
        <v>1795.9204</v>
      </c>
      <c r="DF2" s="55">
        <v>3995.1779999999999</v>
      </c>
      <c r="DG2" s="55">
        <v>1822.3333</v>
      </c>
      <c r="DH2" s="55">
        <v>141.40315000000001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33.852493000000003</v>
      </c>
      <c r="B6">
        <f>BB2</f>
        <v>9.2503489999999999</v>
      </c>
      <c r="C6">
        <f>BC2</f>
        <v>12.381009000000001</v>
      </c>
      <c r="D6">
        <f>BD2</f>
        <v>12.2143345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21223</v>
      </c>
      <c r="C2" s="51">
        <f ca="1">YEAR(TODAY())-YEAR(B2)+IF(TODAY()&gt;=DATE(YEAR(TODAY()),MONTH(B2),DAY(B2)),0,-1)</f>
        <v>63</v>
      </c>
      <c r="E2" s="47">
        <v>159.4</v>
      </c>
      <c r="F2" s="48" t="s">
        <v>275</v>
      </c>
      <c r="G2" s="47">
        <v>59.2</v>
      </c>
      <c r="H2" s="46" t="s">
        <v>40</v>
      </c>
      <c r="I2" s="67">
        <f>ROUND(G3/E3^2,1)</f>
        <v>23.3</v>
      </c>
    </row>
    <row r="3" spans="1:9" x14ac:dyDescent="0.3">
      <c r="E3" s="46">
        <f>E2/100</f>
        <v>1.5940000000000001</v>
      </c>
      <c r="F3" s="46" t="s">
        <v>39</v>
      </c>
      <c r="G3" s="46">
        <f>G2</f>
        <v>59.2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44392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조도형, ID : H1900815)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26일 16:01:01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V25" sqref="V2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44392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63</v>
      </c>
      <c r="G12" s="89"/>
      <c r="H12" s="89"/>
      <c r="I12" s="89"/>
      <c r="K12" s="118">
        <f>'개인정보 및 신체계측 입력'!E2</f>
        <v>159.4</v>
      </c>
      <c r="L12" s="119"/>
      <c r="M12" s="112">
        <f>'개인정보 및 신체계측 입력'!G2</f>
        <v>59.2</v>
      </c>
      <c r="N12" s="113"/>
      <c r="O12" s="108" t="s">
        <v>270</v>
      </c>
      <c r="P12" s="102"/>
      <c r="Q12" s="85">
        <f>'개인정보 및 신체계측 입력'!I2</f>
        <v>23.3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조도형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76.620999999999995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7.5940000000000003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15.784000000000001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0.7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1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7.9</v>
      </c>
      <c r="L72" s="34" t="s">
        <v>52</v>
      </c>
      <c r="M72" s="34">
        <f>ROUND('DRIs DATA'!K8,1)</f>
        <v>6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86.41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135.31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117.76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149.77000000000001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50.13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264.69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148.41999999999999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2200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2021-08-27T00:47:27Z</dcterms:modified>
</cp:coreProperties>
</file>