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<sst xmlns="http://schemas.openxmlformats.org/spreadsheetml/2006/main" count="692" uniqueCount="342">
  <si>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</si>
  <si>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</si>
  <si>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</si>
  <si>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</si>
  <si>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</si>
  <si>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</si>
  <si>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</si>
  <si>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</si>
  <si>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</si>
  <si>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</si>
  <si>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</si>
  <si>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</si>
  <si>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</si>
  <si>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</si>
  <si>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</si>
  <si>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</si>
  <si>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</si>
  <si>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</si>
  <si>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</si>
  <si>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</si>
  <si>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</si>
  <si>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</si>
  <si>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</si>
  <si>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</si>
  <si>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</si>
  <si>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</si>
  <si>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</si>
  <si>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</si>
  <si>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</si>
  <si>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</si>
  <si>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</si>
  <si>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</si>
  <si>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</si>
  <si>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</si>
  <si>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</si>
  <si>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</si>
  <si>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</si>
  <si>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</si>
  <si>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</si>
  <si>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</si>
  <si>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</si>
  <si>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</si>
  <si>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</si>
  <si>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</si>
  <si>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</si>
  <si>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</si>
  <si>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</si>
  <si>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</si>
  <si>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</si>
  <si>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</si>
  <si>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</si>
  <si>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</si>
  <si>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</si>
  <si>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</si>
  <si>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</si>
  <si>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</si>
  <si>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</si>
  <si>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</si>
  <si>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</si>
  <si>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</si>
  <si>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</si>
  <si>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</si>
  <si>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</si>
  <si>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</si>
  <si>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</si>
  <si>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</si>
  <si>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</si>
  <si>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</si>
  <si>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</si>
  <si>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</si>
  <si>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</si>
  <si>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</si>
  <si>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</si>
  <si>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</si>
  <si>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</si>
  <si>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</si>
  <si>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</si>
  <si>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</si>
  <si>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</si>
  <si>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</si>
  <si>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</si>
  <si>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</si>
  <si>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</si>
  <si>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</si>
  <si>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</si>
  <si>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</si>
  <si>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</si>
  <si>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</si>
  <si>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</si>
  <si>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</si>
  <si>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</si>
  <si>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</si>
  <si>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</si>
  <si>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</si>
  <si>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</si>
  <si>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</si>
  <si>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</si>
  <si>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</si>
  <si>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</si>
  <si>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</si>
  <si>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</si>
  <si>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</si>
  <si>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</si>
  <si>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</si>
  <si>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</si>
  <si>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</si>
  <si>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</si>
  <si>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</si>
  <si>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</si>
  <si>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</si>
  <si>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</si>
  <si>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</si>
  <si>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</si>
  <si>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</si>
  <si>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</si>
  <si>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</si>
  <si>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</si>
  <si>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</si>
  <si>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</si>
  <si>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</si>
  <si>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</si>
  <si>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</si>
  <si>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</si>
  <si>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</si>
  <si>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</si>
  <si>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</si>
  <si>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</si>
  <si>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</si>
  <si>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</si>
  <si>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</si>
  <si>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</si>
  <si>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</si>
  <si>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</si>
  <si>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</si>
  <si>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</si>
  <si>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</si>
  <si>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</si>
  <si>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</si>
  <si>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</si>
  <si>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</si>
  <si>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</si>
  <si>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</si>
  <si>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</si>
  <si>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</si>
  <si>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</si>
  <si>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</si>
  <si>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</si>
  <si>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</si>
  <si>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</si>
  <si>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</si>
  <si>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</si>
  <si>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</si>
  <si>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</si>
  <si>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</si>
  <si>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</si>
  <si>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</si>
  <si>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</si>
  <si>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</si>
  <si>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</si>
  <si>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</si>
  <si>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</si>
  <si>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</si>
  <si>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</si>
  <si>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</si>
  <si>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</si>
  <si>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</si>
  <si>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</si>
  <si>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</si>
  <si>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</si>
  <si>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</si>
  <si>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</si>
  <si>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</si>
  <si>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</si>
  <si>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</si>
  <si>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</si>
  <si>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</si>
  <si>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</si>
  <si>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</si>
  <si>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</si>
  <si>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</si>
  <si>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</si>
  <si>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</si>
  <si>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</si>
  <si>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</si>
  <si>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</si>
  <si>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</si>
  <si>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</si>
  <si>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</si>
  <si>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</si>
  <si>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</si>
  <si>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</si>
  <si>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</si>
  <si>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</si>
  <si>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</si>
  <si>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</si>
  <si>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</si>
  <si>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</si>
  <si>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</si>
  <si>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</si>
  <si>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</si>
  <si>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</si>
  <si>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</si>
  <si>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</si>
  <si>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</si>
  <si>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</si>
  <si>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</si>
  <si>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</si>
  <si>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</si>
  <si>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</si>
  <si>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</si>
  <si>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</si>
  <si>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</si>
  <si>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</si>
  <si>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</si>
  <si>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</si>
  <si>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</si>
  <si>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</si>
  <si>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</si>
  <si>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</si>
  <si>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</si>
  <si>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</si>
  <si>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</si>
  <si>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</si>
  <si>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</si>
  <si>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</si>
  <si>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</si>
  <si>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</si>
  <si>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</si>
  <si>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</si>
  <si>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</si>
  <si>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</si>
  <si>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</si>
  <si>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</si>
  <si>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</si>
  <si>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</si>
  <si>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</si>
  <si>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</si>
  <si>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</si>
  <si>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</si>
  <si>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</si>
  <si>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</si>
  <si>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</si>
  <si>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</si>
  <si>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</si>
  <si>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</si>
  <si>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</si>
  <si>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</si>
  <si>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</si>
  <si>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</si>
  <si>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</si>
  <si>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</si>
  <si>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</si>
  <si>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</si>
  <si>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</si>
  <si>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</si>
  <si>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</si>
  <si>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</si>
  <si>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</si>
  <si>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</si>
  <si>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</si>
  <si>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</si>
  <si>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</si>
  <si>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</si>
  <si>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</si>
  <si>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</si>
  <si>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</si>
  <si>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</si>
  <si>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</si>
  <si>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</si>
  <si>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</si>
  <si>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</si>
  <si>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</si>
  <si>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</si>
  <si>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</si>
  <si>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</si>
  <si>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</si>
  <si>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</si>
  <si>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</si>
  <si>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</si>
  <si>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</si>
  <si>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</si>
  <si>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</si>
  <si>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</si>
  <si>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</si>
  <si>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</si>
  <si>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</si>
  <si>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</si>
  <si>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</si>
  <si>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</si>
  <si>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</si>
  <si>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</si>
  <si>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</si>
  <si>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엽산(μg DFE/일)</t>
    <phoneticPr fontId="1" type="noConversion"/>
  </si>
  <si>
    <t>염소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</si>
  <si>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</si>
  <si>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</si>
  <si>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</si>
  <si>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</si>
  <si>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</si>
  <si>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</si>
  <si>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</si>
  <si>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</si>
  <si>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</si>
  <si>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</si>
  <si>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</si>
  <si>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</si>
  <si>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</si>
  <si>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</si>
  <si>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</si>
  <si>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</si>
  <si>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</si>
  <si>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</si>
  <si>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</si>
  <si>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</si>
  <si>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</si>
  <si>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</si>
  <si>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</si>
  <si>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</si>
  <si>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</si>
  <si>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</si>
  <si>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</si>
  <si>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</si>
  <si>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</si>
  <si>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</si>
  <si>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</si>
  <si>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</si>
  <si>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</si>
  <si>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</si>
  <si>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</si>
  <si>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리보플라빈</t>
    <phoneticPr fontId="1" type="noConversion"/>
  </si>
  <si>
    <t>탄수화물</t>
    <phoneticPr fontId="1" type="noConversion"/>
  </si>
  <si>
    <t>M</t>
  </si>
  <si>
    <t>(설문지 : FFQ 95문항 설문지, 사용자 : 정경수, ID : H1900819)</t>
  </si>
  <si>
    <t>2021년 08월 26일 16:04:49</t>
  </si>
  <si>
    <t>적정비율(최대)</t>
    <phoneticPr fontId="1" type="noConversion"/>
  </si>
  <si>
    <t>평균필요량</t>
    <phoneticPr fontId="1" type="noConversion"/>
  </si>
  <si>
    <t>판토텐산</t>
    <phoneticPr fontId="1" type="noConversion"/>
  </si>
  <si>
    <t>섭취량</t>
    <phoneticPr fontId="1" type="noConversion"/>
  </si>
  <si>
    <t>권장섭취량</t>
    <phoneticPr fontId="1" type="noConversion"/>
  </si>
  <si>
    <t>미량 무기질</t>
    <phoneticPr fontId="1" type="noConversion"/>
  </si>
  <si>
    <t>H1900819</t>
  </si>
  <si>
    <t>정경수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</si>
</sst>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36.847009999999997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0.53643790000000002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2.1444318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742.37036000000001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2377.4025999999999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74.282425000000003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74.121179999999995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8.2107229999999998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257.64855999999997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4.3824823999999999E-4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3.6973240000000001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19.401921999999999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5.748907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58.501033999999997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9.4909999999999997</c:v>
                </c:pt>
                <c:pt idx="1">
                  <c:v>3.569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1.4566730999999999</c:v>
                </c:pt>
                <c:pt idx="1">
                  <c:v>2.1126654</c:v>
                </c:pt>
                <c:pt idx="2">
                  <c:v>2.4686629999999998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657.36450000000002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12.1775675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87.364000000000004</c:v>
                </c:pt>
                <c:pt idx="1">
                  <c:v>2.5640000000000001</c:v>
                </c:pt>
                <c:pt idx="2">
                  <c:v>10.071999999999999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1850.7102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132.76392000000001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283.55703999999997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0.94179446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5317.4160000000002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8.6973915000000002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1.4068533999999999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419.03748000000002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0.78664529999999999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11.558299999999999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1.4068533999999999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591.62823000000003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0.75449820000000001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정경수, ID : H1900819)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16:04:49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1850.7102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36.847009999999997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19.401921999999999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87.364000000000004</v>
      </c>
      <c r="G8" s="59">
        <f>'DRIs DATA 입력'!G8</f>
        <v>2.5640000000000001</v>
      </c>
      <c r="H8" s="59">
        <f>'DRIs DATA 입력'!H8</f>
        <v>10.071999999999999</v>
      </c>
      <c r="I8" s="55"/>
      <c r="J8" s="59" t="s">
        <v>215</v>
      </c>
      <c r="K8" s="59">
        <f>'DRIs DATA 입력'!K8</f>
        <v>9.4909999999999997</v>
      </c>
      <c r="L8" s="59">
        <f>'DRIs DATA 입력'!L8</f>
        <v>3.569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657.36450000000002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12.1775675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0.94179446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419.03748000000002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132.76392000000001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1.1729963999999999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0.78664529999999999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11.558299999999999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1.4068533999999999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591.62823000000003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0.75449820000000001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0.53643790000000002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2.1444318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283.55703999999997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742.37036000000001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5317.4160000000002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2377.4025999999999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74.282425000000003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74.121179999999995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8.6973915000000002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8.2107229999999998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257.64855999999997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4.3824823999999999E-4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3.6973240000000001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5.748907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58.501033999999997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4" sqref="H54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303</v>
      </c>
      <c r="B1" s="55" t="s">
        <v>332</v>
      </c>
      <c r="G1" s="56" t="s">
        <v>328</v>
      </c>
      <c r="H1" s="55" t="s">
        <v>333</v>
      </c>
    </row>
    <row r="3" spans="1:27" x14ac:dyDescent="0.3">
      <c r="A3" s="65" t="s">
        <v>304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305</v>
      </c>
      <c r="B4" s="66"/>
      <c r="C4" s="66"/>
      <c r="E4" s="62" t="s">
        <v>282</v>
      </c>
      <c r="F4" s="63"/>
      <c r="G4" s="63"/>
      <c r="H4" s="64"/>
      <c r="J4" s="62" t="s">
        <v>286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306</v>
      </c>
      <c r="V4" s="66"/>
      <c r="W4" s="66"/>
      <c r="X4" s="66"/>
      <c r="Y4" s="66"/>
      <c r="Z4" s="66"/>
    </row>
    <row r="5" spans="1:27" x14ac:dyDescent="0.3">
      <c r="A5" s="60"/>
      <c r="B5" s="60" t="s">
        <v>307</v>
      </c>
      <c r="C5" s="60" t="s">
        <v>276</v>
      </c>
      <c r="E5" s="60"/>
      <c r="F5" s="60" t="s">
        <v>330</v>
      </c>
      <c r="G5" s="60" t="s">
        <v>308</v>
      </c>
      <c r="H5" s="60" t="s">
        <v>45</v>
      </c>
      <c r="J5" s="60"/>
      <c r="K5" s="60" t="s">
        <v>300</v>
      </c>
      <c r="L5" s="60" t="s">
        <v>301</v>
      </c>
      <c r="N5" s="60"/>
      <c r="O5" s="60" t="s">
        <v>277</v>
      </c>
      <c r="P5" s="60" t="s">
        <v>287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287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305</v>
      </c>
      <c r="B6" s="60">
        <v>2200</v>
      </c>
      <c r="C6" s="60">
        <v>1850.7102</v>
      </c>
      <c r="E6" s="60" t="s">
        <v>309</v>
      </c>
      <c r="F6" s="60">
        <v>55</v>
      </c>
      <c r="G6" s="60">
        <v>15</v>
      </c>
      <c r="H6" s="60">
        <v>7</v>
      </c>
      <c r="J6" s="60" t="s">
        <v>309</v>
      </c>
      <c r="K6" s="60">
        <v>0.1</v>
      </c>
      <c r="L6" s="60">
        <v>4</v>
      </c>
      <c r="N6" s="60" t="s">
        <v>310</v>
      </c>
      <c r="O6" s="60">
        <v>50</v>
      </c>
      <c r="P6" s="60">
        <v>60</v>
      </c>
      <c r="Q6" s="60">
        <v>0</v>
      </c>
      <c r="R6" s="60">
        <v>0</v>
      </c>
      <c r="S6" s="60">
        <v>36.847009999999997</v>
      </c>
      <c r="U6" s="60" t="s">
        <v>311</v>
      </c>
      <c r="V6" s="60">
        <v>0</v>
      </c>
      <c r="W6" s="60">
        <v>0</v>
      </c>
      <c r="X6" s="60">
        <v>25</v>
      </c>
      <c r="Y6" s="60">
        <v>0</v>
      </c>
      <c r="Z6" s="60">
        <v>19.401921999999999</v>
      </c>
    </row>
    <row r="7" spans="1:27" x14ac:dyDescent="0.3">
      <c r="E7" s="60" t="s">
        <v>334</v>
      </c>
      <c r="F7" s="60">
        <v>65</v>
      </c>
      <c r="G7" s="60">
        <v>30</v>
      </c>
      <c r="H7" s="60">
        <v>20</v>
      </c>
      <c r="J7" s="60" t="s">
        <v>298</v>
      </c>
      <c r="K7" s="60">
        <v>1</v>
      </c>
      <c r="L7" s="60">
        <v>10</v>
      </c>
    </row>
    <row r="8" spans="1:27" x14ac:dyDescent="0.3">
      <c r="E8" s="60" t="s">
        <v>312</v>
      </c>
      <c r="F8" s="60">
        <v>87.364000000000004</v>
      </c>
      <c r="G8" s="60">
        <v>2.5640000000000001</v>
      </c>
      <c r="H8" s="60">
        <v>10.071999999999999</v>
      </c>
      <c r="J8" s="60" t="s">
        <v>312</v>
      </c>
      <c r="K8" s="60">
        <v>9.4909999999999997</v>
      </c>
      <c r="L8" s="60">
        <v>3.569</v>
      </c>
    </row>
    <row r="13" spans="1:27" x14ac:dyDescent="0.3">
      <c r="A13" s="61" t="s">
        <v>299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313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287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287</v>
      </c>
      <c r="R15" s="60" t="s">
        <v>278</v>
      </c>
      <c r="S15" s="60" t="s">
        <v>279</v>
      </c>
      <c r="T15" s="60" t="s">
        <v>276</v>
      </c>
      <c r="V15" s="60"/>
      <c r="W15" s="60" t="s">
        <v>335</v>
      </c>
      <c r="X15" s="60" t="s">
        <v>287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314</v>
      </c>
      <c r="B16" s="60">
        <v>530</v>
      </c>
      <c r="C16" s="60">
        <v>750</v>
      </c>
      <c r="D16" s="60">
        <v>0</v>
      </c>
      <c r="E16" s="60">
        <v>3000</v>
      </c>
      <c r="F16" s="60">
        <v>657.36450000000002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12.1775675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0.94179446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419.03748000000002</v>
      </c>
    </row>
    <row r="23" spans="1:62" x14ac:dyDescent="0.3">
      <c r="A23" s="61" t="s">
        <v>315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329</v>
      </c>
      <c r="P24" s="66"/>
      <c r="Q24" s="66"/>
      <c r="R24" s="66"/>
      <c r="S24" s="66"/>
      <c r="T24" s="66"/>
      <c r="V24" s="66" t="s">
        <v>316</v>
      </c>
      <c r="W24" s="66"/>
      <c r="X24" s="66"/>
      <c r="Y24" s="66"/>
      <c r="Z24" s="66"/>
      <c r="AA24" s="66"/>
      <c r="AC24" s="66" t="s">
        <v>290</v>
      </c>
      <c r="AD24" s="66"/>
      <c r="AE24" s="66"/>
      <c r="AF24" s="66"/>
      <c r="AG24" s="66"/>
      <c r="AH24" s="66"/>
      <c r="AJ24" s="66" t="s">
        <v>291</v>
      </c>
      <c r="AK24" s="66"/>
      <c r="AL24" s="66"/>
      <c r="AM24" s="66"/>
      <c r="AN24" s="66"/>
      <c r="AO24" s="66"/>
      <c r="AQ24" s="66" t="s">
        <v>302</v>
      </c>
      <c r="AR24" s="66"/>
      <c r="AS24" s="66"/>
      <c r="AT24" s="66"/>
      <c r="AU24" s="66"/>
      <c r="AV24" s="66"/>
      <c r="AX24" s="66" t="s">
        <v>336</v>
      </c>
      <c r="AY24" s="66"/>
      <c r="AZ24" s="66"/>
      <c r="BA24" s="66"/>
      <c r="BB24" s="66"/>
      <c r="BC24" s="66"/>
      <c r="BE24" s="66" t="s">
        <v>317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287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287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287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287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287</v>
      </c>
      <c r="AM25" s="60" t="s">
        <v>278</v>
      </c>
      <c r="AN25" s="60" t="s">
        <v>279</v>
      </c>
      <c r="AO25" s="60" t="s">
        <v>337</v>
      </c>
      <c r="AQ25" s="60"/>
      <c r="AR25" s="60" t="s">
        <v>277</v>
      </c>
      <c r="AS25" s="60" t="s">
        <v>287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287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132.76392000000001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1.1729963999999999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0.78664529999999999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11.558299999999999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1.4068533999999999</v>
      </c>
      <c r="AJ26" s="60" t="s">
        <v>292</v>
      </c>
      <c r="AK26" s="60">
        <v>320</v>
      </c>
      <c r="AL26" s="60">
        <v>400</v>
      </c>
      <c r="AM26" s="60">
        <v>0</v>
      </c>
      <c r="AN26" s="60">
        <v>1000</v>
      </c>
      <c r="AO26" s="60">
        <v>591.62823000000003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0.75449820000000001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0.53643790000000002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2.1444318</v>
      </c>
    </row>
    <row r="33" spans="1:68" x14ac:dyDescent="0.3">
      <c r="A33" s="61" t="s">
        <v>318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319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320</v>
      </c>
      <c r="W34" s="66"/>
      <c r="X34" s="66"/>
      <c r="Y34" s="66"/>
      <c r="Z34" s="66"/>
      <c r="AA34" s="66"/>
      <c r="AC34" s="66" t="s">
        <v>293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287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338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287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287</v>
      </c>
      <c r="Y35" s="60" t="s">
        <v>278</v>
      </c>
      <c r="Z35" s="60" t="s">
        <v>279</v>
      </c>
      <c r="AA35" s="60" t="s">
        <v>337</v>
      </c>
      <c r="AC35" s="60"/>
      <c r="AD35" s="60" t="s">
        <v>277</v>
      </c>
      <c r="AE35" s="60" t="s">
        <v>287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287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283.55703999999997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742.37036000000001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5317.4160000000002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2377.4025999999999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74.282425000000003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74.121179999999995</v>
      </c>
    </row>
    <row r="43" spans="1:68" x14ac:dyDescent="0.3">
      <c r="A43" s="61" t="s">
        <v>339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294</v>
      </c>
      <c r="B44" s="66"/>
      <c r="C44" s="66"/>
      <c r="D44" s="66"/>
      <c r="E44" s="66"/>
      <c r="F44" s="66"/>
      <c r="H44" s="66" t="s">
        <v>321</v>
      </c>
      <c r="I44" s="66"/>
      <c r="J44" s="66"/>
      <c r="K44" s="66"/>
      <c r="L44" s="66"/>
      <c r="M44" s="66"/>
      <c r="O44" s="66" t="s">
        <v>322</v>
      </c>
      <c r="P44" s="66"/>
      <c r="Q44" s="66"/>
      <c r="R44" s="66"/>
      <c r="S44" s="66"/>
      <c r="T44" s="66"/>
      <c r="V44" s="66" t="s">
        <v>295</v>
      </c>
      <c r="W44" s="66"/>
      <c r="X44" s="66"/>
      <c r="Y44" s="66"/>
      <c r="Z44" s="66"/>
      <c r="AA44" s="66"/>
      <c r="AC44" s="66" t="s">
        <v>323</v>
      </c>
      <c r="AD44" s="66"/>
      <c r="AE44" s="66"/>
      <c r="AF44" s="66"/>
      <c r="AG44" s="66"/>
      <c r="AH44" s="66"/>
      <c r="AJ44" s="66" t="s">
        <v>324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296</v>
      </c>
      <c r="AY44" s="66"/>
      <c r="AZ44" s="66"/>
      <c r="BA44" s="66"/>
      <c r="BB44" s="66"/>
      <c r="BC44" s="66"/>
      <c r="BE44" s="66" t="s">
        <v>325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338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287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287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287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287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287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287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8.6973915000000002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8.2107229999999998</v>
      </c>
      <c r="O46" s="60" t="s">
        <v>297</v>
      </c>
      <c r="P46" s="60">
        <v>600</v>
      </c>
      <c r="Q46" s="60">
        <v>800</v>
      </c>
      <c r="R46" s="60">
        <v>0</v>
      </c>
      <c r="S46" s="60">
        <v>10000</v>
      </c>
      <c r="T46" s="60">
        <v>257.64855999999997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4.3824823999999999E-4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3.6973240000000001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5.748907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58.501033999999997</v>
      </c>
      <c r="AX46" s="60" t="s">
        <v>326</v>
      </c>
      <c r="AY46" s="60"/>
      <c r="AZ46" s="60"/>
      <c r="BA46" s="60"/>
      <c r="BB46" s="60"/>
      <c r="BC46" s="60"/>
      <c r="BE46" s="60" t="s">
        <v>327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1" sqref="F21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340</v>
      </c>
      <c r="B2" s="55" t="s">
        <v>341</v>
      </c>
      <c r="C2" s="55" t="s">
        <v>331</v>
      </c>
      <c r="D2" s="55">
        <v>64</v>
      </c>
      <c r="E2" s="55">
        <v>1850.7102</v>
      </c>
      <c r="F2" s="55">
        <v>319.61147999999997</v>
      </c>
      <c r="G2" s="55">
        <v>9.3813139999999997</v>
      </c>
      <c r="H2" s="55">
        <v>7.2916379999999998</v>
      </c>
      <c r="I2" s="55">
        <v>2.0896759999999999</v>
      </c>
      <c r="J2" s="55">
        <v>36.847009999999997</v>
      </c>
      <c r="K2" s="55">
        <v>32.17062</v>
      </c>
      <c r="L2" s="55">
        <v>4.6763919999999999</v>
      </c>
      <c r="M2" s="55">
        <v>19.401921999999999</v>
      </c>
      <c r="N2" s="55">
        <v>0.50686010000000004</v>
      </c>
      <c r="O2" s="55">
        <v>9.8223900000000004</v>
      </c>
      <c r="P2" s="55">
        <v>666.84937000000002</v>
      </c>
      <c r="Q2" s="55">
        <v>20.567957</v>
      </c>
      <c r="R2" s="55">
        <v>657.36450000000002</v>
      </c>
      <c r="S2" s="55">
        <v>11.815498</v>
      </c>
      <c r="T2" s="55">
        <v>7746.5860000000002</v>
      </c>
      <c r="U2" s="55">
        <v>0.94179446</v>
      </c>
      <c r="V2" s="55">
        <v>12.1775675</v>
      </c>
      <c r="W2" s="55">
        <v>419.03748000000002</v>
      </c>
      <c r="X2" s="55">
        <v>132.76392000000001</v>
      </c>
      <c r="Y2" s="55">
        <v>1.1729963999999999</v>
      </c>
      <c r="Z2" s="55">
        <v>0.78664529999999999</v>
      </c>
      <c r="AA2" s="55">
        <v>11.558299999999999</v>
      </c>
      <c r="AB2" s="55">
        <v>1.4068533999999999</v>
      </c>
      <c r="AC2" s="55">
        <v>591.62823000000003</v>
      </c>
      <c r="AD2" s="55">
        <v>0.75449820000000001</v>
      </c>
      <c r="AE2" s="55">
        <v>0.53643790000000002</v>
      </c>
      <c r="AF2" s="55">
        <v>2.1444318</v>
      </c>
      <c r="AG2" s="55">
        <v>283.55703999999997</v>
      </c>
      <c r="AH2" s="55">
        <v>230.40207000000001</v>
      </c>
      <c r="AI2" s="55">
        <v>53.154960000000003</v>
      </c>
      <c r="AJ2" s="55">
        <v>742.37036000000001</v>
      </c>
      <c r="AK2" s="55">
        <v>5317.4160000000002</v>
      </c>
      <c r="AL2" s="55">
        <v>74.282425000000003</v>
      </c>
      <c r="AM2" s="55">
        <v>2377.4025999999999</v>
      </c>
      <c r="AN2" s="55">
        <v>74.121179999999995</v>
      </c>
      <c r="AO2" s="55">
        <v>8.6973915000000002</v>
      </c>
      <c r="AP2" s="55">
        <v>8.0870270000000009</v>
      </c>
      <c r="AQ2" s="55">
        <v>0.61036455999999994</v>
      </c>
      <c r="AR2" s="55">
        <v>8.2107229999999998</v>
      </c>
      <c r="AS2" s="55">
        <v>257.64855999999997</v>
      </c>
      <c r="AT2" s="55">
        <v>4.3824823999999999E-4</v>
      </c>
      <c r="AU2" s="55">
        <v>3.6973240000000001</v>
      </c>
      <c r="AV2" s="55">
        <v>5.748907</v>
      </c>
      <c r="AW2" s="55">
        <v>58.501033999999997</v>
      </c>
      <c r="AX2" s="55">
        <v>0.20359974</v>
      </c>
      <c r="AY2" s="55">
        <v>0.23042125999999999</v>
      </c>
      <c r="AZ2" s="55">
        <v>32.518802999999998</v>
      </c>
      <c r="BA2" s="55">
        <v>6.0507070000000001</v>
      </c>
      <c r="BB2" s="55">
        <v>1.4566730999999999</v>
      </c>
      <c r="BC2" s="55">
        <v>2.1126654</v>
      </c>
      <c r="BD2" s="55">
        <v>2.4686629999999998</v>
      </c>
      <c r="BE2" s="55">
        <v>0.2371683</v>
      </c>
      <c r="BF2" s="55">
        <v>0.43114194</v>
      </c>
      <c r="BG2" s="55">
        <v>0</v>
      </c>
      <c r="BH2" s="55">
        <v>0</v>
      </c>
      <c r="BI2" s="55">
        <v>0</v>
      </c>
      <c r="BJ2" s="55">
        <v>1.6573064E-3</v>
      </c>
      <c r="BK2" s="55">
        <v>0</v>
      </c>
      <c r="BL2" s="55">
        <v>0.34776550000000001</v>
      </c>
      <c r="BM2" s="55">
        <v>4.4450690000000002</v>
      </c>
      <c r="BN2" s="55">
        <v>1.5196594999999999</v>
      </c>
      <c r="BO2" s="55">
        <v>63.530773000000003</v>
      </c>
      <c r="BP2" s="55">
        <v>13.561897</v>
      </c>
      <c r="BQ2" s="55">
        <v>20.829232999999999</v>
      </c>
      <c r="BR2" s="55">
        <v>67.125380000000007</v>
      </c>
      <c r="BS2" s="55">
        <v>7.2400865999999997</v>
      </c>
      <c r="BT2" s="55">
        <v>18.833155000000001</v>
      </c>
      <c r="BU2" s="55">
        <v>4.3121745000000002E-6</v>
      </c>
      <c r="BV2" s="55">
        <v>2.6666252000000001E-2</v>
      </c>
      <c r="BW2" s="55">
        <v>1.1760541</v>
      </c>
      <c r="BX2" s="55">
        <v>1.1556805000000001</v>
      </c>
      <c r="BY2" s="55">
        <v>1.1581097E-2</v>
      </c>
      <c r="BZ2" s="55">
        <v>1.9635E-4</v>
      </c>
      <c r="CA2" s="55">
        <v>7.1766466000000001E-2</v>
      </c>
      <c r="CB2" s="55">
        <v>1.4288454000000001E-2</v>
      </c>
      <c r="CC2" s="55">
        <v>1.5807537E-2</v>
      </c>
      <c r="CD2" s="55">
        <v>0.30347352999999999</v>
      </c>
      <c r="CE2" s="55">
        <v>2.8109576E-3</v>
      </c>
      <c r="CF2" s="55">
        <v>0.16049511999999999</v>
      </c>
      <c r="CG2" s="55">
        <v>0</v>
      </c>
      <c r="CH2" s="55">
        <v>8.9482499999999996E-3</v>
      </c>
      <c r="CI2" s="55">
        <v>0</v>
      </c>
      <c r="CJ2" s="55">
        <v>0.63468915000000004</v>
      </c>
      <c r="CK2" s="55">
        <v>8.2418750000000005E-4</v>
      </c>
      <c r="CL2" s="55">
        <v>1.625095E-2</v>
      </c>
      <c r="CM2" s="55">
        <v>4.0203465999999999</v>
      </c>
      <c r="CN2" s="55">
        <v>1765.5573999999999</v>
      </c>
      <c r="CO2" s="55">
        <v>2949.4969999999998</v>
      </c>
      <c r="CP2" s="55">
        <v>855.11450000000002</v>
      </c>
      <c r="CQ2" s="55">
        <v>501.14557000000002</v>
      </c>
      <c r="CR2" s="55">
        <v>295.27044999999998</v>
      </c>
      <c r="CS2" s="55">
        <v>500.91818000000001</v>
      </c>
      <c r="CT2" s="55">
        <v>1651.5713000000001</v>
      </c>
      <c r="CU2" s="55">
        <v>676.82190000000003</v>
      </c>
      <c r="CV2" s="55">
        <v>1639.011</v>
      </c>
      <c r="CW2" s="55">
        <v>676.49303999999995</v>
      </c>
      <c r="CX2" s="55">
        <v>222.6103</v>
      </c>
      <c r="CY2" s="55">
        <v>2673.0798</v>
      </c>
      <c r="CZ2" s="55">
        <v>916.35253999999998</v>
      </c>
      <c r="DA2" s="55">
        <v>2299.8380999999999</v>
      </c>
      <c r="DB2" s="55">
        <v>2910.0075999999999</v>
      </c>
      <c r="DC2" s="55">
        <v>2790.7184999999999</v>
      </c>
      <c r="DD2" s="55">
        <v>3772.9854</v>
      </c>
      <c r="DE2" s="55">
        <v>538.31029999999998</v>
      </c>
      <c r="DF2" s="55">
        <v>3293.1127999999999</v>
      </c>
      <c r="DG2" s="55">
        <v>829.47720000000004</v>
      </c>
      <c r="DH2" s="55">
        <v>21.874853000000002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6.0507070000000001</v>
      </c>
      <c r="B6">
        <f>BB2</f>
        <v>1.4566730999999999</v>
      </c>
      <c r="C6">
        <f>BC2</f>
        <v>2.1126654</v>
      </c>
      <c r="D6">
        <f>BD2</f>
        <v>2.4686629999999998</v>
      </c>
    </row>
    <row r="7" spans="1:113" x14ac:dyDescent="0.3">
      <c r="B7">
        <f>ROUND(B6/MAX($B$6,$C$6,$D$6),1)</f>
        <v>0.6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14" sqref="K1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20977</v>
      </c>
      <c r="C2" s="51">
        <f ca="1">YEAR(TODAY())-YEAR(B2)+IF(TODAY()&gt;=DATE(YEAR(TODAY()),MONTH(B2),DAY(B2)),0,-1)</f>
        <v>64</v>
      </c>
      <c r="E2" s="47">
        <v>165.7</v>
      </c>
      <c r="F2" s="48" t="s">
        <v>275</v>
      </c>
      <c r="G2" s="47">
        <v>74.599999999999994</v>
      </c>
      <c r="H2" s="46" t="s">
        <v>40</v>
      </c>
      <c r="I2" s="67">
        <f>ROUND(G3/E3^2,1)</f>
        <v>27.2</v>
      </c>
    </row>
    <row r="3" spans="1:9" x14ac:dyDescent="0.3">
      <c r="E3" s="46">
        <f>E2/100</f>
        <v>1.6569999999999998</v>
      </c>
      <c r="F3" s="46" t="s">
        <v>39</v>
      </c>
      <c r="G3" s="46">
        <f>G2</f>
        <v>74.599999999999994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44396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정경수, ID : H1900819)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16:04:49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25" sqref="V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44396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64</v>
      </c>
      <c r="G12" s="89"/>
      <c r="H12" s="89"/>
      <c r="I12" s="89"/>
      <c r="K12" s="118">
        <f>'개인정보 및 신체계측 입력'!E2</f>
        <v>165.7</v>
      </c>
      <c r="L12" s="119"/>
      <c r="M12" s="112">
        <f>'개인정보 및 신체계측 입력'!G2</f>
        <v>74.599999999999994</v>
      </c>
      <c r="N12" s="113"/>
      <c r="O12" s="108" t="s">
        <v>270</v>
      </c>
      <c r="P12" s="102"/>
      <c r="Q12" s="85">
        <f>'개인정보 및 신체계측 입력'!I2</f>
        <v>27.2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정경수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87.364000000000004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2.5640000000000001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10.071999999999999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0.6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3.6</v>
      </c>
      <c r="L72" s="34" t="s">
        <v>52</v>
      </c>
      <c r="M72" s="34">
        <f>ROUND('DRIs DATA'!K8,1)</f>
        <v>9.5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87.65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101.48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132.76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93.79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35.44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354.49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86.97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2021-08-27T00:52:30Z</dcterms:modified>
</cp:coreProperties>
</file>