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<sst xmlns="http://schemas.openxmlformats.org/spreadsheetml/2006/main" count="692" uniqueCount="338">
  <si>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</si>
  <si>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</si>
  <si>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</si>
  <si>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</si>
  <si>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</si>
  <si>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</si>
  <si>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</si>
  <si>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</si>
  <si>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</si>
  <si>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</si>
  <si>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</si>
  <si>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</si>
  <si>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</si>
  <si>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</si>
  <si>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</si>
  <si>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</si>
  <si>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</si>
  <si>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</si>
  <si>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</si>
  <si>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</si>
  <si>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</si>
  <si>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</si>
  <si>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</si>
  <si>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</si>
  <si>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</si>
  <si>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</si>
  <si>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</si>
  <si>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</si>
  <si>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</si>
  <si>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</si>
  <si>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</si>
  <si>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</si>
  <si>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</si>
  <si>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</si>
  <si>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</si>
  <si>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</si>
  <si>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</si>
  <si>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</si>
  <si>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</si>
  <si>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</si>
  <si>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</si>
  <si>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</si>
  <si>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</si>
  <si>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</si>
  <si>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</si>
  <si>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</si>
  <si>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</si>
  <si>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</si>
  <si>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</si>
  <si>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</si>
  <si>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</si>
  <si>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</si>
  <si>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</si>
  <si>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</si>
  <si>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</si>
  <si>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</si>
  <si>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</si>
  <si>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</si>
  <si>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</si>
  <si>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</si>
  <si>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</si>
  <si>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</si>
  <si>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</si>
  <si>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</si>
  <si>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</si>
  <si>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</si>
  <si>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</si>
  <si>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</si>
  <si>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</si>
  <si>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</si>
  <si>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</si>
  <si>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</si>
  <si>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</si>
  <si>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</si>
  <si>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</si>
  <si>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</si>
  <si>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</si>
  <si>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</si>
  <si>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</si>
  <si>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</si>
  <si>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</si>
  <si>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</si>
  <si>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</si>
  <si>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</si>
  <si>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</si>
  <si>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</si>
  <si>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</si>
  <si>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</si>
  <si>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</si>
  <si>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</si>
  <si>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</si>
  <si>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</si>
  <si>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</si>
  <si>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</si>
  <si>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</si>
  <si>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</si>
  <si>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</si>
  <si>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</si>
  <si>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</si>
  <si>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</si>
  <si>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</si>
  <si>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</si>
  <si>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</si>
  <si>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</si>
  <si>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</si>
  <si>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</si>
  <si>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</si>
  <si>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</si>
  <si>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</si>
  <si>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</si>
  <si>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</si>
  <si>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</si>
  <si>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</si>
  <si>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</si>
  <si>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</si>
  <si>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</si>
  <si>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</si>
  <si>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</si>
  <si>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</si>
  <si>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</si>
  <si>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</si>
  <si>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</si>
  <si>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</si>
  <si>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</si>
  <si>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</si>
  <si>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</si>
  <si>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</si>
  <si>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</si>
  <si>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</si>
  <si>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</si>
  <si>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</si>
  <si>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</si>
  <si>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</si>
  <si>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</si>
  <si>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</si>
  <si>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</si>
  <si>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</si>
  <si>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</si>
  <si>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</si>
  <si>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</si>
  <si>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</si>
  <si>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</si>
  <si>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</si>
  <si>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</si>
  <si>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</si>
  <si>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</si>
  <si>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</si>
  <si>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</si>
  <si>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</si>
  <si>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</si>
  <si>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</si>
  <si>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</si>
  <si>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</si>
  <si>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</si>
  <si>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</si>
  <si>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</si>
  <si>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</si>
  <si>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</si>
  <si>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</si>
  <si>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</si>
  <si>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</si>
  <si>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</si>
  <si>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</si>
  <si>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</si>
  <si>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</si>
  <si>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</si>
  <si>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</si>
  <si>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</si>
  <si>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</si>
  <si>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</si>
  <si>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</si>
  <si>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</si>
  <si>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</si>
  <si>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</si>
  <si>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</si>
  <si>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</si>
  <si>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</si>
  <si>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</si>
  <si>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</si>
  <si>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</si>
  <si>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</si>
  <si>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</si>
  <si>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</si>
  <si>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</si>
  <si>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</si>
  <si>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</si>
  <si>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</si>
  <si>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</si>
  <si>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</si>
  <si>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</si>
  <si>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</si>
  <si>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</si>
  <si>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</si>
  <si>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</si>
  <si>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</si>
  <si>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</si>
  <si>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</si>
  <si>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</si>
  <si>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</si>
  <si>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</si>
  <si>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</si>
  <si>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</si>
  <si>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</si>
  <si>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</si>
  <si>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</si>
  <si>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</si>
  <si>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</si>
  <si>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</si>
  <si>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</si>
  <si>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</si>
  <si>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</si>
  <si>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</si>
  <si>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</si>
  <si>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</si>
  <si>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</si>
  <si>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</si>
  <si>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</si>
  <si>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</si>
  <si>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</si>
  <si>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</si>
  <si>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</si>
  <si>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</si>
  <si>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</si>
  <si>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</si>
  <si>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</si>
  <si>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</si>
  <si>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</si>
  <si>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</si>
  <si>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</si>
  <si>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</si>
  <si>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</si>
  <si>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</si>
  <si>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</si>
  <si>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</si>
  <si>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</si>
  <si>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</si>
  <si>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</si>
  <si>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</si>
  <si>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</si>
  <si>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</si>
  <si>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</si>
  <si>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</si>
  <si>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</si>
  <si>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</si>
  <si>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</si>
  <si>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</si>
  <si>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</si>
  <si>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</si>
  <si>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</si>
  <si>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</si>
  <si>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</si>
  <si>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</si>
  <si>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</si>
  <si>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</si>
  <si>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</si>
  <si>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</si>
  <si>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</si>
  <si>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</si>
  <si>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</si>
  <si>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</si>
  <si>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</si>
  <si>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</si>
  <si>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</si>
  <si>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</si>
  <si>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</si>
  <si>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</si>
  <si>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</si>
  <si>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</si>
  <si>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</si>
  <si>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</si>
  <si>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</si>
  <si>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</si>
  <si>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</si>
  <si>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</si>
  <si>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</si>
  <si>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</si>
  <si>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</si>
  <si>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</si>
  <si>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</si>
  <si>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</si>
  <si>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</si>
  <si>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</si>
  <si>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</si>
  <si>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</si>
  <si>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</si>
  <si>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</si>
  <si>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</si>
  <si>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</si>
  <si>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</si>
  <si>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</si>
  <si>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</si>
  <si>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</si>
  <si>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</si>
  <si>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</si>
  <si>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</si>
  <si>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</si>
  <si>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</si>
  <si>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</si>
  <si>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</si>
  <si>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</si>
  <si>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</si>
  <si>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</si>
  <si>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</si>
  <si>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</si>
  <si>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</si>
  <si>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</si>
  <si>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</si>
  <si>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</si>
  <si>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</si>
  <si>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</si>
  <si>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</si>
  <si>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</si>
  <si>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</si>
  <si>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</si>
  <si>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</si>
  <si>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</si>
  <si>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</si>
  <si>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</si>
  <si>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</si>
  <si>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</si>
  <si>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</si>
  <si>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</si>
  <si>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</si>
  <si>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</si>
  <si>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</si>
  <si>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</si>
  <si>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</si>
  <si>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</si>
  <si>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</si>
  <si>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</si>
  <si>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</si>
  <si>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</si>
  <si>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</si>
  <si>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</si>
  <si>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(설문지 : FFQ 95문항 설문지, 사용자 : 금정숙, ID : H1900821)</t>
  </si>
  <si>
    <t>2021년 08월 26일 16:06:46</t>
  </si>
  <si>
    <t>H1900821</t>
  </si>
  <si>
    <t>금정숙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</si>
</sst>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166.27509000000001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5.4778466000000003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5.3594980000000003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3163.6837999999998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7932.4193999999998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262.91046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310.96730000000002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28.711891000000001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1919.8117999999999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6.8344444000000004E-2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11.5839815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56.367942999999997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316.04770000000002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232.62007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3.2989999999999999</c:v>
                </c:pt>
                <c:pt idx="1">
                  <c:v>12.366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19.302439</c:v>
                </c:pt>
                <c:pt idx="1">
                  <c:v>20.745144</c:v>
                </c:pt>
                <c:pt idx="2">
                  <c:v>24.720255000000002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1067.7974999999999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38.131798000000003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82.459000000000003</c:v>
                </c:pt>
                <c:pt idx="1">
                  <c:v>5.6319999999999997</c:v>
                </c:pt>
                <c:pt idx="2">
                  <c:v>11.909000000000001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6082.5469999999996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286.49506000000002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985.68010000000004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6.4666924000000003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8971.6380000000008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30.809904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4.6722440000000001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410.40485000000001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2.6631832000000002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38.818730000000002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4.6722440000000001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1195.8694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14.822143000000001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금정숙, ID : H1900821)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16:06:46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6082.5469999999996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166.27509000000001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56.367942999999997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82.459000000000003</v>
      </c>
      <c r="G8" s="59">
        <f>'DRIs DATA 입력'!G8</f>
        <v>5.6319999999999997</v>
      </c>
      <c r="H8" s="59">
        <f>'DRIs DATA 입력'!H8</f>
        <v>11.909000000000001</v>
      </c>
      <c r="I8" s="55"/>
      <c r="J8" s="59" t="s">
        <v>215</v>
      </c>
      <c r="K8" s="59">
        <f>'DRIs DATA 입력'!K8</f>
        <v>3.2989999999999999</v>
      </c>
      <c r="L8" s="59">
        <f>'DRIs DATA 입력'!L8</f>
        <v>12.366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1067.7974999999999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38.131798000000003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6.4666924000000003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410.40485000000001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286.49506000000002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3.9940680999999998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2.6631832000000002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38.818730000000002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4.6722440000000001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1195.8694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14.822143000000001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5.4778466000000003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5.3594980000000003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985.68010000000004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3163.6837999999998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8971.6380000000008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7932.4193999999998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262.91046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310.96730000000002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30.809904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28.711891000000001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1919.8117999999999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6.8344444000000004E-2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11.5839815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316.04770000000002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232.62007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7" sqref="I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334</v>
      </c>
      <c r="G1" s="56" t="s">
        <v>331</v>
      </c>
      <c r="H1" s="55" t="s">
        <v>335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333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1800</v>
      </c>
      <c r="C6" s="60">
        <v>6082.5469999999996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40</v>
      </c>
      <c r="P6" s="60">
        <v>50</v>
      </c>
      <c r="Q6" s="60">
        <v>0</v>
      </c>
      <c r="R6" s="60">
        <v>0</v>
      </c>
      <c r="S6" s="60">
        <v>166.27509000000001</v>
      </c>
      <c r="U6" s="60" t="s">
        <v>313</v>
      </c>
      <c r="V6" s="60">
        <v>0</v>
      </c>
      <c r="W6" s="60">
        <v>0</v>
      </c>
      <c r="X6" s="60">
        <v>20</v>
      </c>
      <c r="Y6" s="60">
        <v>0</v>
      </c>
      <c r="Z6" s="60">
        <v>56.367942999999997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82.459000000000003</v>
      </c>
      <c r="G8" s="60">
        <v>5.6319999999999997</v>
      </c>
      <c r="H8" s="60">
        <v>11.909000000000001</v>
      </c>
      <c r="J8" s="60" t="s">
        <v>314</v>
      </c>
      <c r="K8" s="60">
        <v>3.2989999999999999</v>
      </c>
      <c r="L8" s="60">
        <v>12.366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430</v>
      </c>
      <c r="C16" s="60">
        <v>600</v>
      </c>
      <c r="D16" s="60">
        <v>0</v>
      </c>
      <c r="E16" s="60">
        <v>3000</v>
      </c>
      <c r="F16" s="60">
        <v>1067.7974999999999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38.131798000000003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6.4666924000000003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410.40485000000001</v>
      </c>
    </row>
    <row r="23" spans="1:62" x14ac:dyDescent="0.3">
      <c r="A23" s="61" t="s">
        <v>317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332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286.49506000000002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3.9940680999999998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2.6631832000000002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38.818730000000002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4.6722440000000001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1195.8694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14.822143000000001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5.4778466000000003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5.3594980000000003</v>
      </c>
    </row>
    <row r="33" spans="1:68" x14ac:dyDescent="0.3">
      <c r="A33" s="61" t="s">
        <v>320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985.68010000000004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3163.6837999999998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8971.6380000000008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7932.4193999999998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262.91046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310.96730000000002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30.809904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28.711891000000001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1919.8117999999999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6.8344444000000004E-2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11.5839815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316.04770000000002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232.62007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1" sqref="D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330</v>
      </c>
      <c r="D2" s="55">
        <v>62</v>
      </c>
      <c r="E2" s="55">
        <v>6082.5469999999996</v>
      </c>
      <c r="F2" s="55">
        <v>1151.2733000000001</v>
      </c>
      <c r="G2" s="55">
        <v>78.628944000000004</v>
      </c>
      <c r="H2" s="55">
        <v>49.817977999999997</v>
      </c>
      <c r="I2" s="55">
        <v>28.810963000000001</v>
      </c>
      <c r="J2" s="55">
        <v>166.27509000000001</v>
      </c>
      <c r="K2" s="55">
        <v>116.30755000000001</v>
      </c>
      <c r="L2" s="55">
        <v>49.967533000000003</v>
      </c>
      <c r="M2" s="55">
        <v>56.367942999999997</v>
      </c>
      <c r="N2" s="55">
        <v>6.8391112999999999</v>
      </c>
      <c r="O2" s="55">
        <v>29.139127999999999</v>
      </c>
      <c r="P2" s="55">
        <v>2043.9114999999999</v>
      </c>
      <c r="Q2" s="55">
        <v>44.374156999999997</v>
      </c>
      <c r="R2" s="55">
        <v>1067.7974999999999</v>
      </c>
      <c r="S2" s="55">
        <v>150.42105000000001</v>
      </c>
      <c r="T2" s="55">
        <v>11008.505999999999</v>
      </c>
      <c r="U2" s="55">
        <v>6.4666924000000003</v>
      </c>
      <c r="V2" s="55">
        <v>38.131798000000003</v>
      </c>
      <c r="W2" s="55">
        <v>410.40485000000001</v>
      </c>
      <c r="X2" s="55">
        <v>286.49506000000002</v>
      </c>
      <c r="Y2" s="55">
        <v>3.9940680999999998</v>
      </c>
      <c r="Z2" s="55">
        <v>2.6631832000000002</v>
      </c>
      <c r="AA2" s="55">
        <v>38.818730000000002</v>
      </c>
      <c r="AB2" s="55">
        <v>4.6722440000000001</v>
      </c>
      <c r="AC2" s="55">
        <v>1195.8694</v>
      </c>
      <c r="AD2" s="55">
        <v>14.822143000000001</v>
      </c>
      <c r="AE2" s="55">
        <v>5.4778466000000003</v>
      </c>
      <c r="AF2" s="55">
        <v>5.3594980000000003</v>
      </c>
      <c r="AG2" s="55">
        <v>985.68010000000004</v>
      </c>
      <c r="AH2" s="55">
        <v>562.97550000000001</v>
      </c>
      <c r="AI2" s="55">
        <v>422.70461999999998</v>
      </c>
      <c r="AJ2" s="55">
        <v>3163.6837999999998</v>
      </c>
      <c r="AK2" s="55">
        <v>8971.6380000000008</v>
      </c>
      <c r="AL2" s="55">
        <v>262.91046</v>
      </c>
      <c r="AM2" s="55">
        <v>7932.4193999999998</v>
      </c>
      <c r="AN2" s="55">
        <v>310.96730000000002</v>
      </c>
      <c r="AO2" s="55">
        <v>30.809904</v>
      </c>
      <c r="AP2" s="55">
        <v>23.803153999999999</v>
      </c>
      <c r="AQ2" s="55">
        <v>7.0067510000000004</v>
      </c>
      <c r="AR2" s="55">
        <v>28.711891000000001</v>
      </c>
      <c r="AS2" s="55">
        <v>1919.8117999999999</v>
      </c>
      <c r="AT2" s="55">
        <v>6.8344444000000004E-2</v>
      </c>
      <c r="AU2" s="55">
        <v>11.5839815</v>
      </c>
      <c r="AV2" s="55">
        <v>316.04770000000002</v>
      </c>
      <c r="AW2" s="55">
        <v>232.62007</v>
      </c>
      <c r="AX2" s="55">
        <v>0.15041351</v>
      </c>
      <c r="AY2" s="55">
        <v>2.5785518000000001</v>
      </c>
      <c r="AZ2" s="55">
        <v>390.66019999999997</v>
      </c>
      <c r="BA2" s="55">
        <v>64.798460000000006</v>
      </c>
      <c r="BB2" s="55">
        <v>19.302439</v>
      </c>
      <c r="BC2" s="55">
        <v>20.745144</v>
      </c>
      <c r="BD2" s="55">
        <v>24.720255000000002</v>
      </c>
      <c r="BE2" s="55">
        <v>1.8780011999999999</v>
      </c>
      <c r="BF2" s="55">
        <v>9.1420019999999997</v>
      </c>
      <c r="BG2" s="55">
        <v>2.7754896000000001E-3</v>
      </c>
      <c r="BH2" s="55">
        <v>4.4374299999999998E-2</v>
      </c>
      <c r="BI2" s="55">
        <v>3.5028357000000003E-2</v>
      </c>
      <c r="BJ2" s="55">
        <v>0.14597312000000001</v>
      </c>
      <c r="BK2" s="55">
        <v>2.1349920000000001E-4</v>
      </c>
      <c r="BL2" s="55">
        <v>0.47097695000000001</v>
      </c>
      <c r="BM2" s="55">
        <v>4.8613189999999999</v>
      </c>
      <c r="BN2" s="55">
        <v>1.3233090999999999</v>
      </c>
      <c r="BO2" s="55">
        <v>87.787959999999998</v>
      </c>
      <c r="BP2" s="55">
        <v>12.112821</v>
      </c>
      <c r="BQ2" s="55">
        <v>23.347760999999998</v>
      </c>
      <c r="BR2" s="55">
        <v>91.349329999999995</v>
      </c>
      <c r="BS2" s="55">
        <v>81.92353</v>
      </c>
      <c r="BT2" s="55">
        <v>16.313310000000001</v>
      </c>
      <c r="BU2" s="55">
        <v>8.0672376000000004E-2</v>
      </c>
      <c r="BV2" s="55">
        <v>8.6628035000000006E-2</v>
      </c>
      <c r="BW2" s="55">
        <v>1.0140157000000001</v>
      </c>
      <c r="BX2" s="55">
        <v>2.2689180000000002</v>
      </c>
      <c r="BY2" s="55">
        <v>0.19107832</v>
      </c>
      <c r="BZ2" s="55">
        <v>1.3526040000000001E-3</v>
      </c>
      <c r="CA2" s="55">
        <v>1.1180317</v>
      </c>
      <c r="CB2" s="55">
        <v>4.5081959999999997E-2</v>
      </c>
      <c r="CC2" s="55">
        <v>0.32699272000000001</v>
      </c>
      <c r="CD2" s="55">
        <v>2.7622559999999998</v>
      </c>
      <c r="CE2" s="55">
        <v>0.124034956</v>
      </c>
      <c r="CF2" s="55">
        <v>0.59451779999999999</v>
      </c>
      <c r="CG2" s="55">
        <v>2.4899998E-6</v>
      </c>
      <c r="CH2" s="55">
        <v>7.7075030000000003E-2</v>
      </c>
      <c r="CI2" s="55">
        <v>1.2743086000000001E-2</v>
      </c>
      <c r="CJ2" s="55">
        <v>5.7728169999999999</v>
      </c>
      <c r="CK2" s="55">
        <v>2.9283E-2</v>
      </c>
      <c r="CL2" s="55">
        <v>1.0237540999999999</v>
      </c>
      <c r="CM2" s="55">
        <v>4.235849</v>
      </c>
      <c r="CN2" s="55">
        <v>6714.9565000000002</v>
      </c>
      <c r="CO2" s="55">
        <v>11252.861999999999</v>
      </c>
      <c r="CP2" s="55">
        <v>4757.3696</v>
      </c>
      <c r="CQ2" s="55">
        <v>2131.6345000000001</v>
      </c>
      <c r="CR2" s="55">
        <v>1242.0713000000001</v>
      </c>
      <c r="CS2" s="55">
        <v>1626.7808</v>
      </c>
      <c r="CT2" s="55">
        <v>6442.9459999999999</v>
      </c>
      <c r="CU2" s="55">
        <v>3294.3676999999998</v>
      </c>
      <c r="CV2" s="55">
        <v>5152.08</v>
      </c>
      <c r="CW2" s="55">
        <v>3423.0938000000001</v>
      </c>
      <c r="CX2" s="55">
        <v>1083.8031000000001</v>
      </c>
      <c r="CY2" s="55">
        <v>9150.8889999999992</v>
      </c>
      <c r="CZ2" s="55">
        <v>3368.6929</v>
      </c>
      <c r="DA2" s="55">
        <v>9154.26</v>
      </c>
      <c r="DB2" s="55">
        <v>9764.357</v>
      </c>
      <c r="DC2" s="55">
        <v>12275.286</v>
      </c>
      <c r="DD2" s="55">
        <v>19593.726999999999</v>
      </c>
      <c r="DE2" s="55">
        <v>3183.4839999999999</v>
      </c>
      <c r="DF2" s="55">
        <v>12343.736999999999</v>
      </c>
      <c r="DG2" s="55">
        <v>4374.8203000000003</v>
      </c>
      <c r="DH2" s="55">
        <v>209.63135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64.798460000000006</v>
      </c>
      <c r="B6">
        <f>BB2</f>
        <v>19.302439</v>
      </c>
      <c r="C6">
        <f>BC2</f>
        <v>20.745144</v>
      </c>
      <c r="D6">
        <f>BD2</f>
        <v>24.720255000000002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0" sqref="F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21629</v>
      </c>
      <c r="C2" s="51">
        <f ca="1">YEAR(TODAY())-YEAR(B2)+IF(TODAY()&gt;=DATE(YEAR(TODAY()),MONTH(B2),DAY(B2)),0,-1)</f>
        <v>62</v>
      </c>
      <c r="E2" s="47">
        <v>154.69999999999999</v>
      </c>
      <c r="F2" s="48" t="s">
        <v>275</v>
      </c>
      <c r="G2" s="47">
        <v>52</v>
      </c>
      <c r="H2" s="46" t="s">
        <v>40</v>
      </c>
      <c r="I2" s="67">
        <f>ROUND(G3/E3^2,1)</f>
        <v>21.7</v>
      </c>
    </row>
    <row r="3" spans="1:9" x14ac:dyDescent="0.3">
      <c r="E3" s="46">
        <f>E2/100</f>
        <v>1.5469999999999999</v>
      </c>
      <c r="F3" s="46" t="s">
        <v>39</v>
      </c>
      <c r="G3" s="46">
        <f>G2</f>
        <v>52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금정숙, ID : H1900821)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16:06:46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44397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62</v>
      </c>
      <c r="G12" s="89"/>
      <c r="H12" s="89"/>
      <c r="I12" s="89"/>
      <c r="K12" s="118">
        <f>'개인정보 및 신체계측 입력'!E2</f>
        <v>154.69999999999999</v>
      </c>
      <c r="L12" s="119"/>
      <c r="M12" s="112">
        <f>'개인정보 및 신체계측 입력'!G2</f>
        <v>52</v>
      </c>
      <c r="N12" s="113"/>
      <c r="O12" s="108" t="s">
        <v>270</v>
      </c>
      <c r="P12" s="102"/>
      <c r="Q12" s="85">
        <f>'개인정보 및 신체계측 입력'!I2</f>
        <v>21.7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금정숙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82.459000000000003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5.6319999999999997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11.909000000000001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12.4</v>
      </c>
      <c r="L72" s="34" t="s">
        <v>52</v>
      </c>
      <c r="M72" s="34">
        <f>ROUND('DRIs DATA'!K8,1)</f>
        <v>3.3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142.37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317.76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286.5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311.48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123.21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598.11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308.10000000000002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2021-08-27T01:08:44Z</dcterms:modified>
</cp:coreProperties>
</file>