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<sst xmlns="http://schemas.openxmlformats.org/spreadsheetml/2006/main" count="692" uniqueCount="338">
  <si>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</si>
  <si>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</si>
  <si>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</si>
  <si>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</si>
  <si>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</si>
  <si>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</si>
  <si>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</si>
  <si>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</si>
  <si>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</si>
  <si>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</si>
  <si>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</si>
  <si>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</si>
  <si>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</si>
  <si>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</si>
  <si>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</si>
  <si>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</si>
  <si>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</si>
  <si>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</si>
  <si>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</si>
  <si>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</si>
  <si>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</si>
  <si>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</si>
  <si>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</si>
  <si>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</si>
  <si>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</si>
  <si>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</si>
  <si>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</si>
  <si>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</si>
  <si>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</si>
  <si>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</si>
  <si>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</si>
  <si>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</si>
  <si>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</si>
  <si>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</si>
  <si>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</si>
  <si>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</si>
  <si>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</si>
  <si>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</si>
  <si>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</si>
  <si>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</si>
  <si>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</si>
  <si>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</si>
  <si>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</si>
  <si>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</si>
  <si>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</si>
  <si>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</si>
  <si>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</si>
  <si>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</si>
  <si>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</si>
  <si>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</si>
  <si>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</si>
  <si>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</si>
  <si>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</si>
  <si>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</si>
  <si>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</si>
  <si>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</si>
  <si>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</si>
  <si>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</si>
  <si>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</si>
  <si>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</si>
  <si>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</si>
  <si>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</si>
  <si>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</si>
  <si>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</si>
  <si>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</si>
  <si>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</si>
  <si>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</si>
  <si>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</si>
  <si>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</si>
  <si>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</si>
  <si>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</si>
  <si>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</si>
  <si>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</si>
  <si>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</si>
  <si>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</si>
  <si>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</si>
  <si>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</si>
  <si>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</si>
  <si>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</si>
  <si>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</si>
  <si>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</si>
  <si>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</si>
  <si>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</si>
  <si>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</si>
  <si>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</si>
  <si>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</si>
  <si>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</si>
  <si>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</si>
  <si>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</si>
  <si>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</si>
  <si>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</si>
  <si>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</si>
  <si>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</si>
  <si>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</si>
  <si>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</si>
  <si>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</si>
  <si>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</si>
  <si>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</si>
  <si>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</si>
  <si>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</si>
  <si>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</si>
  <si>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</si>
  <si>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</si>
  <si>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</si>
  <si>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</si>
  <si>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</si>
  <si>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</si>
  <si>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</si>
  <si>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</si>
  <si>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</si>
  <si>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</si>
  <si>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</si>
  <si>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</si>
  <si>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</si>
  <si>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</si>
  <si>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</si>
  <si>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</si>
  <si>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</si>
  <si>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</si>
  <si>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</si>
  <si>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</si>
  <si>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</si>
  <si>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</si>
  <si>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</si>
  <si>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</si>
  <si>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</si>
  <si>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</si>
  <si>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</si>
  <si>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</si>
  <si>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</si>
  <si>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</si>
  <si>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</si>
  <si>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</si>
  <si>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</si>
  <si>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</si>
  <si>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</si>
  <si>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</si>
  <si>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</si>
  <si>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</si>
  <si>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</si>
  <si>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</si>
  <si>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</si>
  <si>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</si>
  <si>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</si>
  <si>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</si>
  <si>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</si>
  <si>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</si>
  <si>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</si>
  <si>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</si>
  <si>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</si>
  <si>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</si>
  <si>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</si>
  <si>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</si>
  <si>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</si>
  <si>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</si>
  <si>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</si>
  <si>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</si>
  <si>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</si>
  <si>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</si>
  <si>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</si>
  <si>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</si>
  <si>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</si>
  <si>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</si>
  <si>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</si>
  <si>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</si>
  <si>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</si>
  <si>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</si>
  <si>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</si>
  <si>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</si>
  <si>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</si>
  <si>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</si>
  <si>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</si>
  <si>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</si>
  <si>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</si>
  <si>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</si>
  <si>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</si>
  <si>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</si>
  <si>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</si>
  <si>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</si>
  <si>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</si>
  <si>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</si>
  <si>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</si>
  <si>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</si>
  <si>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</si>
  <si>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</si>
  <si>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</si>
  <si>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</si>
  <si>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</si>
  <si>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</si>
  <si>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</si>
  <si>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</si>
  <si>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</si>
  <si>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</si>
  <si>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</si>
  <si>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</si>
  <si>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</si>
  <si>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</si>
  <si>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</si>
  <si>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</si>
  <si>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</si>
  <si>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</si>
  <si>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</si>
  <si>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</si>
  <si>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</si>
  <si>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</si>
  <si>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</si>
  <si>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</si>
  <si>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</si>
  <si>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</si>
  <si>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</si>
  <si>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</si>
  <si>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</si>
  <si>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</si>
  <si>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</si>
  <si>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</si>
  <si>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</si>
  <si>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</si>
  <si>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</si>
  <si>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</si>
  <si>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</si>
  <si>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</si>
  <si>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</si>
  <si>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</si>
  <si>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</si>
  <si>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</si>
  <si>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</si>
  <si>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</si>
  <si>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</si>
  <si>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</si>
  <si>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</si>
  <si>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</si>
  <si>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</si>
  <si>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</si>
  <si>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</si>
  <si>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</si>
  <si>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</si>
  <si>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</si>
  <si>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</si>
  <si>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</si>
  <si>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</si>
  <si>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</si>
  <si>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</si>
  <si>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</si>
  <si>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</si>
  <si>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</si>
  <si>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</si>
  <si>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</si>
  <si>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</si>
  <si>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</si>
  <si>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</si>
  <si>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</si>
  <si>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</si>
  <si>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</si>
  <si>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</si>
  <si>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</si>
  <si>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</si>
  <si>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</si>
  <si>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</si>
  <si>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</si>
  <si>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</si>
  <si>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</si>
  <si>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</si>
  <si>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</si>
  <si>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</si>
  <si>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</si>
  <si>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</si>
  <si>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</si>
  <si>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</si>
  <si>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</si>
  <si>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</si>
  <si>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</si>
  <si>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</si>
  <si>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</si>
  <si>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</si>
  <si>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</si>
  <si>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</si>
  <si>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</si>
  <si>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</si>
  <si>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</si>
  <si>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</si>
  <si>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</si>
  <si>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마그네슘</t>
    <phoneticPr fontId="1" type="noConversion"/>
  </si>
  <si>
    <t>열량영양소</t>
    <phoneticPr fontId="1" type="noConversion"/>
  </si>
  <si>
    <t>비타민D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</si>
  <si>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</si>
  <si>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</si>
  <si>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</si>
  <si>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</si>
  <si>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</si>
  <si>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</si>
  <si>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</si>
  <si>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</si>
  <si>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</si>
  <si>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</si>
  <si>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</si>
  <si>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</si>
  <si>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</si>
  <si>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</si>
  <si>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</si>
  <si>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</si>
  <si>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적정비율(최대)</t>
    <phoneticPr fontId="1" type="noConversion"/>
  </si>
  <si>
    <t>지용성 비타민</t>
    <phoneticPr fontId="1" type="noConversion"/>
  </si>
  <si>
    <t>n-3불포화</t>
    <phoneticPr fontId="1" type="noConversion"/>
  </si>
  <si>
    <t>n-6불포화</t>
    <phoneticPr fontId="1" type="noConversion"/>
  </si>
  <si>
    <t>비타민B12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</si>
  <si>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</si>
  <si>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</si>
  <si>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</si>
  <si>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</si>
  <si>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</si>
  <si>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</si>
  <si>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</si>
  <si>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</si>
  <si>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</si>
  <si>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</si>
  <si>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</si>
  <si>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</si>
  <si>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</si>
  <si>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</si>
  <si>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</si>
  <si>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</si>
  <si>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</si>
  <si>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</si>
  <si>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</si>
  <si>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</si>
  <si>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</si>
  <si>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</si>
  <si>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</si>
  <si>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</si>
  <si>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</si>
  <si>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</si>
  <si>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리보플라빈</t>
    <phoneticPr fontId="1" type="noConversion"/>
  </si>
  <si>
    <t>탄수화물</t>
    <phoneticPr fontId="1" type="noConversion"/>
  </si>
  <si>
    <t>M</t>
  </si>
  <si>
    <t>(설문지 : FFQ 95문항 설문지, 사용자 : 백승희, ID : H1900823)</t>
  </si>
  <si>
    <t>2021년 08월 26일 16:08:36</t>
  </si>
  <si>
    <t>H1900823</t>
  </si>
  <si>
    <t>백승희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</si>
</sst>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114.785034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4.5035879999999997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0.96432819999999997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1997.394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4164.8599999999997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276.44125000000003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167.7799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17.696235999999999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1283.5376000000001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8.4559430000000005E-2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5.4885979999999996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34.068527000000003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500.77190000000002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158.76730000000001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4.6239999999999997</c:v>
                </c:pt>
                <c:pt idx="1">
                  <c:v>18.286999999999999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18.029125000000001</c:v>
                </c:pt>
                <c:pt idx="1">
                  <c:v>20.151202999999999</c:v>
                </c:pt>
                <c:pt idx="2">
                  <c:v>23.029012999999999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642.96014000000002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28.686202999999999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74.116</c:v>
                </c:pt>
                <c:pt idx="1">
                  <c:v>9.8480000000000008</c:v>
                </c:pt>
                <c:pt idx="2">
                  <c:v>16.036000000000001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3320.857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115.89639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907.63120000000004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7.0667020000000003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7708.0110000000004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20.270596000000001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2.8414077999999998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301.84973000000002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2.2399442000000001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22.636922999999999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2.8414077999999998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728.23559999999998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17.240580000000001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백승희, ID : H1900823)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16:08:36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3320.857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114.785034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34.068527000000003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74.116</v>
      </c>
      <c r="G8" s="59">
        <f>'DRIs DATA 입력'!G8</f>
        <v>9.8480000000000008</v>
      </c>
      <c r="H8" s="59">
        <f>'DRIs DATA 입력'!H8</f>
        <v>16.036000000000001</v>
      </c>
      <c r="I8" s="55"/>
      <c r="J8" s="59" t="s">
        <v>215</v>
      </c>
      <c r="K8" s="59">
        <f>'DRIs DATA 입력'!K8</f>
        <v>4.6239999999999997</v>
      </c>
      <c r="L8" s="59">
        <f>'DRIs DATA 입력'!L8</f>
        <v>18.286999999999999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642.96014000000002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28.686202999999999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7.0667020000000003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301.84973000000002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115.89639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2.3817368000000001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2.2399442000000001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22.636922999999999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2.8414077999999998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728.23559999999998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17.240580000000001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4.5035879999999997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0.96432819999999997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907.63120000000004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1997.394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7708.0110000000004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4164.8599999999997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276.44125000000003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167.7799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20.270596000000001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17.696235999999999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1283.5376000000001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8.4559430000000005E-2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5.4885979999999996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500.77190000000002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158.76730000000001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48" sqref="H48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305</v>
      </c>
      <c r="B1" s="55" t="s">
        <v>334</v>
      </c>
      <c r="G1" s="56" t="s">
        <v>330</v>
      </c>
      <c r="H1" s="55" t="s">
        <v>335</v>
      </c>
    </row>
    <row r="3" spans="1:27" x14ac:dyDescent="0.3">
      <c r="A3" s="65" t="s">
        <v>306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307</v>
      </c>
      <c r="B4" s="66"/>
      <c r="C4" s="66"/>
      <c r="E4" s="62" t="s">
        <v>282</v>
      </c>
      <c r="F4" s="63"/>
      <c r="G4" s="63"/>
      <c r="H4" s="64"/>
      <c r="J4" s="62" t="s">
        <v>286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308</v>
      </c>
      <c r="V4" s="66"/>
      <c r="W4" s="66"/>
      <c r="X4" s="66"/>
      <c r="Y4" s="66"/>
      <c r="Z4" s="66"/>
    </row>
    <row r="5" spans="1:27" x14ac:dyDescent="0.3">
      <c r="A5" s="60"/>
      <c r="B5" s="60" t="s">
        <v>309</v>
      </c>
      <c r="C5" s="60" t="s">
        <v>276</v>
      </c>
      <c r="E5" s="60"/>
      <c r="F5" s="60" t="s">
        <v>332</v>
      </c>
      <c r="G5" s="60" t="s">
        <v>310</v>
      </c>
      <c r="H5" s="60" t="s">
        <v>45</v>
      </c>
      <c r="J5" s="60"/>
      <c r="K5" s="60" t="s">
        <v>302</v>
      </c>
      <c r="L5" s="60" t="s">
        <v>303</v>
      </c>
      <c r="N5" s="60"/>
      <c r="O5" s="60" t="s">
        <v>277</v>
      </c>
      <c r="P5" s="60" t="s">
        <v>287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287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307</v>
      </c>
      <c r="B6" s="60">
        <v>2000</v>
      </c>
      <c r="C6" s="60">
        <v>3320.857</v>
      </c>
      <c r="E6" s="60" t="s">
        <v>311</v>
      </c>
      <c r="F6" s="60">
        <v>55</v>
      </c>
      <c r="G6" s="60">
        <v>15</v>
      </c>
      <c r="H6" s="60">
        <v>7</v>
      </c>
      <c r="J6" s="60" t="s">
        <v>311</v>
      </c>
      <c r="K6" s="60">
        <v>0.1</v>
      </c>
      <c r="L6" s="60">
        <v>4</v>
      </c>
      <c r="N6" s="60" t="s">
        <v>312</v>
      </c>
      <c r="O6" s="60">
        <v>45</v>
      </c>
      <c r="P6" s="60">
        <v>55</v>
      </c>
      <c r="Q6" s="60">
        <v>0</v>
      </c>
      <c r="R6" s="60">
        <v>0</v>
      </c>
      <c r="S6" s="60">
        <v>114.785034</v>
      </c>
      <c r="U6" s="60" t="s">
        <v>313</v>
      </c>
      <c r="V6" s="60">
        <v>0</v>
      </c>
      <c r="W6" s="60">
        <v>0</v>
      </c>
      <c r="X6" s="60">
        <v>25</v>
      </c>
      <c r="Y6" s="60">
        <v>0</v>
      </c>
      <c r="Z6" s="60">
        <v>34.068527000000003</v>
      </c>
    </row>
    <row r="7" spans="1:27" x14ac:dyDescent="0.3">
      <c r="E7" s="60" t="s">
        <v>300</v>
      </c>
      <c r="F7" s="60">
        <v>65</v>
      </c>
      <c r="G7" s="60">
        <v>30</v>
      </c>
      <c r="H7" s="60">
        <v>20</v>
      </c>
      <c r="J7" s="60" t="s">
        <v>300</v>
      </c>
      <c r="K7" s="60">
        <v>1</v>
      </c>
      <c r="L7" s="60">
        <v>10</v>
      </c>
    </row>
    <row r="8" spans="1:27" x14ac:dyDescent="0.3">
      <c r="E8" s="60" t="s">
        <v>314</v>
      </c>
      <c r="F8" s="60">
        <v>74.116</v>
      </c>
      <c r="G8" s="60">
        <v>9.8480000000000008</v>
      </c>
      <c r="H8" s="60">
        <v>16.036000000000001</v>
      </c>
      <c r="J8" s="60" t="s">
        <v>314</v>
      </c>
      <c r="K8" s="60">
        <v>4.6239999999999997</v>
      </c>
      <c r="L8" s="60">
        <v>18.286999999999999</v>
      </c>
    </row>
    <row r="13" spans="1:27" x14ac:dyDescent="0.3">
      <c r="A13" s="61" t="s">
        <v>301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280</v>
      </c>
      <c r="B14" s="66"/>
      <c r="C14" s="66"/>
      <c r="D14" s="66"/>
      <c r="E14" s="66"/>
      <c r="F14" s="66"/>
      <c r="H14" s="66" t="s">
        <v>288</v>
      </c>
      <c r="I14" s="66"/>
      <c r="J14" s="66"/>
      <c r="K14" s="66"/>
      <c r="L14" s="66"/>
      <c r="M14" s="66"/>
      <c r="O14" s="66" t="s">
        <v>283</v>
      </c>
      <c r="P14" s="66"/>
      <c r="Q14" s="66"/>
      <c r="R14" s="66"/>
      <c r="S14" s="66"/>
      <c r="T14" s="66"/>
      <c r="V14" s="66" t="s">
        <v>315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316</v>
      </c>
      <c r="B16" s="60">
        <v>500</v>
      </c>
      <c r="C16" s="60">
        <v>700</v>
      </c>
      <c r="D16" s="60">
        <v>0</v>
      </c>
      <c r="E16" s="60">
        <v>3000</v>
      </c>
      <c r="F16" s="60">
        <v>642.96014000000002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28.686202999999999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7.0667020000000003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301.84973000000002</v>
      </c>
    </row>
    <row r="23" spans="1:62" x14ac:dyDescent="0.3">
      <c r="A23" s="61" t="s">
        <v>317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284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331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290</v>
      </c>
      <c r="AD24" s="66"/>
      <c r="AE24" s="66"/>
      <c r="AF24" s="66"/>
      <c r="AG24" s="66"/>
      <c r="AH24" s="66"/>
      <c r="AJ24" s="66" t="s">
        <v>291</v>
      </c>
      <c r="AK24" s="66"/>
      <c r="AL24" s="66"/>
      <c r="AM24" s="66"/>
      <c r="AN24" s="66"/>
      <c r="AO24" s="66"/>
      <c r="AQ24" s="66" t="s">
        <v>304</v>
      </c>
      <c r="AR24" s="66"/>
      <c r="AS24" s="66"/>
      <c r="AT24" s="66"/>
      <c r="AU24" s="66"/>
      <c r="AV24" s="66"/>
      <c r="AX24" s="66" t="s">
        <v>292</v>
      </c>
      <c r="AY24" s="66"/>
      <c r="AZ24" s="66"/>
      <c r="BA24" s="66"/>
      <c r="BB24" s="66"/>
      <c r="BC24" s="66"/>
      <c r="BE24" s="66" t="s">
        <v>319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115.89639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2.3817368000000001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2.2399442000000001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22.636922999999999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2.8414077999999998</v>
      </c>
      <c r="AJ26" s="60" t="s">
        <v>293</v>
      </c>
      <c r="AK26" s="60">
        <v>320</v>
      </c>
      <c r="AL26" s="60">
        <v>400</v>
      </c>
      <c r="AM26" s="60">
        <v>0</v>
      </c>
      <c r="AN26" s="60">
        <v>1000</v>
      </c>
      <c r="AO26" s="60">
        <v>728.23559999999998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17.240580000000001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4.5035879999999997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0.96432819999999997</v>
      </c>
    </row>
    <row r="33" spans="1:68" x14ac:dyDescent="0.3">
      <c r="A33" s="61" t="s">
        <v>320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322</v>
      </c>
      <c r="W34" s="66"/>
      <c r="X34" s="66"/>
      <c r="Y34" s="66"/>
      <c r="Z34" s="66"/>
      <c r="AA34" s="66"/>
      <c r="AC34" s="66" t="s">
        <v>294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907.63120000000004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1997.394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7708.0110000000004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4164.8599999999997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276.44125000000003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167.7799</v>
      </c>
    </row>
    <row r="43" spans="1:68" x14ac:dyDescent="0.3">
      <c r="A43" s="61" t="s">
        <v>295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296</v>
      </c>
      <c r="B44" s="66"/>
      <c r="C44" s="66"/>
      <c r="D44" s="66"/>
      <c r="E44" s="66"/>
      <c r="F44" s="66"/>
      <c r="H44" s="66" t="s">
        <v>323</v>
      </c>
      <c r="I44" s="66"/>
      <c r="J44" s="66"/>
      <c r="K44" s="66"/>
      <c r="L44" s="66"/>
      <c r="M44" s="66"/>
      <c r="O44" s="66" t="s">
        <v>324</v>
      </c>
      <c r="P44" s="66"/>
      <c r="Q44" s="66"/>
      <c r="R44" s="66"/>
      <c r="S44" s="66"/>
      <c r="T44" s="66"/>
      <c r="V44" s="66" t="s">
        <v>297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298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20.270596000000001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17.696235999999999</v>
      </c>
      <c r="O46" s="60" t="s">
        <v>299</v>
      </c>
      <c r="P46" s="60">
        <v>600</v>
      </c>
      <c r="Q46" s="60">
        <v>800</v>
      </c>
      <c r="R46" s="60">
        <v>0</v>
      </c>
      <c r="S46" s="60">
        <v>10000</v>
      </c>
      <c r="T46" s="60">
        <v>1283.5376000000001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8.4559430000000005E-2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5.4885979999999996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500.77190000000002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158.76730000000001</v>
      </c>
      <c r="AX46" s="60" t="s">
        <v>328</v>
      </c>
      <c r="AY46" s="60"/>
      <c r="AZ46" s="60"/>
      <c r="BA46" s="60"/>
      <c r="BB46" s="60"/>
      <c r="BC46" s="60"/>
      <c r="BE46" s="60" t="s">
        <v>329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333</v>
      </c>
      <c r="D2" s="55">
        <v>66</v>
      </c>
      <c r="E2" s="55">
        <v>3320.857</v>
      </c>
      <c r="F2" s="55">
        <v>530.50903000000005</v>
      </c>
      <c r="G2" s="55">
        <v>70.487380000000002</v>
      </c>
      <c r="H2" s="55">
        <v>41.238289999999999</v>
      </c>
      <c r="I2" s="55">
        <v>29.249093999999999</v>
      </c>
      <c r="J2" s="55">
        <v>114.785034</v>
      </c>
      <c r="K2" s="55">
        <v>66.449380000000005</v>
      </c>
      <c r="L2" s="55">
        <v>48.335659999999997</v>
      </c>
      <c r="M2" s="55">
        <v>34.068527000000003</v>
      </c>
      <c r="N2" s="55">
        <v>3.4964143999999999</v>
      </c>
      <c r="O2" s="55">
        <v>15.819292000000001</v>
      </c>
      <c r="P2" s="55">
        <v>1317.3920000000001</v>
      </c>
      <c r="Q2" s="55">
        <v>33.325454999999998</v>
      </c>
      <c r="R2" s="55">
        <v>642.96014000000002</v>
      </c>
      <c r="S2" s="55">
        <v>168.77884</v>
      </c>
      <c r="T2" s="55">
        <v>5690.1760000000004</v>
      </c>
      <c r="U2" s="55">
        <v>7.0667020000000003</v>
      </c>
      <c r="V2" s="55">
        <v>28.686202999999999</v>
      </c>
      <c r="W2" s="55">
        <v>301.84973000000002</v>
      </c>
      <c r="X2" s="55">
        <v>115.89639</v>
      </c>
      <c r="Y2" s="55">
        <v>2.3817368000000001</v>
      </c>
      <c r="Z2" s="55">
        <v>2.2399442000000001</v>
      </c>
      <c r="AA2" s="55">
        <v>22.636922999999999</v>
      </c>
      <c r="AB2" s="55">
        <v>2.8414077999999998</v>
      </c>
      <c r="AC2" s="55">
        <v>728.23559999999998</v>
      </c>
      <c r="AD2" s="55">
        <v>17.240580000000001</v>
      </c>
      <c r="AE2" s="55">
        <v>4.5035879999999997</v>
      </c>
      <c r="AF2" s="55">
        <v>0.96432819999999997</v>
      </c>
      <c r="AG2" s="55">
        <v>907.63120000000004</v>
      </c>
      <c r="AH2" s="55">
        <v>445.98480000000001</v>
      </c>
      <c r="AI2" s="55">
        <v>461.64645000000002</v>
      </c>
      <c r="AJ2" s="55">
        <v>1997.394</v>
      </c>
      <c r="AK2" s="55">
        <v>7708.0110000000004</v>
      </c>
      <c r="AL2" s="55">
        <v>276.44125000000003</v>
      </c>
      <c r="AM2" s="55">
        <v>4164.8599999999997</v>
      </c>
      <c r="AN2" s="55">
        <v>167.7799</v>
      </c>
      <c r="AO2" s="55">
        <v>20.270596000000001</v>
      </c>
      <c r="AP2" s="55">
        <v>14.416594999999999</v>
      </c>
      <c r="AQ2" s="55">
        <v>5.8539987</v>
      </c>
      <c r="AR2" s="55">
        <v>17.696235999999999</v>
      </c>
      <c r="AS2" s="55">
        <v>1283.5376000000001</v>
      </c>
      <c r="AT2" s="55">
        <v>8.4559430000000005E-2</v>
      </c>
      <c r="AU2" s="55">
        <v>5.4885979999999996</v>
      </c>
      <c r="AV2" s="55">
        <v>500.77190000000002</v>
      </c>
      <c r="AW2" s="55">
        <v>158.76730000000001</v>
      </c>
      <c r="AX2" s="55">
        <v>0.16274712999999999</v>
      </c>
      <c r="AY2" s="55">
        <v>1.9457264999999999</v>
      </c>
      <c r="AZ2" s="55">
        <v>494.66492</v>
      </c>
      <c r="BA2" s="55">
        <v>61.221867000000003</v>
      </c>
      <c r="BB2" s="55">
        <v>18.029125000000001</v>
      </c>
      <c r="BC2" s="55">
        <v>20.151202999999999</v>
      </c>
      <c r="BD2" s="55">
        <v>23.029012999999999</v>
      </c>
      <c r="BE2" s="55">
        <v>1.5099515999999999</v>
      </c>
      <c r="BF2" s="55">
        <v>7.5832879999999996</v>
      </c>
      <c r="BG2" s="55">
        <v>0</v>
      </c>
      <c r="BH2" s="55">
        <v>5.1096134000000001E-2</v>
      </c>
      <c r="BI2" s="55">
        <v>3.8837152999999999E-2</v>
      </c>
      <c r="BJ2" s="55">
        <v>0.13727248</v>
      </c>
      <c r="BK2" s="55">
        <v>0</v>
      </c>
      <c r="BL2" s="55">
        <v>0.30601107999999999</v>
      </c>
      <c r="BM2" s="55">
        <v>3.6083243</v>
      </c>
      <c r="BN2" s="55">
        <v>0.75596810000000003</v>
      </c>
      <c r="BO2" s="55">
        <v>70.018990000000002</v>
      </c>
      <c r="BP2" s="55">
        <v>9.0270240000000008</v>
      </c>
      <c r="BQ2" s="55">
        <v>19.382760999999999</v>
      </c>
      <c r="BR2" s="55">
        <v>77.742500000000007</v>
      </c>
      <c r="BS2" s="55">
        <v>65.483040000000003</v>
      </c>
      <c r="BT2" s="55">
        <v>10.556162</v>
      </c>
      <c r="BU2" s="55">
        <v>0.13231683999999999</v>
      </c>
      <c r="BV2" s="55">
        <v>7.5264449999999997E-2</v>
      </c>
      <c r="BW2" s="55">
        <v>0.70029470000000005</v>
      </c>
      <c r="BX2" s="55">
        <v>1.7436210000000001</v>
      </c>
      <c r="BY2" s="55">
        <v>0.16598296000000001</v>
      </c>
      <c r="BZ2" s="55">
        <v>5.7088929999999998E-4</v>
      </c>
      <c r="CA2" s="55">
        <v>1.5853702999999999</v>
      </c>
      <c r="CB2" s="55">
        <v>3.7221845000000003E-2</v>
      </c>
      <c r="CC2" s="55">
        <v>0.2260992</v>
      </c>
      <c r="CD2" s="55">
        <v>2.6839514000000002</v>
      </c>
      <c r="CE2" s="55">
        <v>7.4294879999999994E-2</v>
      </c>
      <c r="CF2" s="55">
        <v>0.43921401999999998</v>
      </c>
      <c r="CG2" s="55">
        <v>2.4750000000000001E-7</v>
      </c>
      <c r="CH2" s="55">
        <v>4.7968015000000003E-2</v>
      </c>
      <c r="CI2" s="55">
        <v>1.5351467000000001E-2</v>
      </c>
      <c r="CJ2" s="55">
        <v>6.343737</v>
      </c>
      <c r="CK2" s="55">
        <v>1.6662969999999999E-2</v>
      </c>
      <c r="CL2" s="55">
        <v>1.5514858</v>
      </c>
      <c r="CM2" s="55">
        <v>3.2461288000000001</v>
      </c>
      <c r="CN2" s="55">
        <v>4279.018</v>
      </c>
      <c r="CO2" s="55">
        <v>7368.9125999999997</v>
      </c>
      <c r="CP2" s="55">
        <v>3958.0832999999998</v>
      </c>
      <c r="CQ2" s="55">
        <v>1540.5102999999999</v>
      </c>
      <c r="CR2" s="55">
        <v>825.13679999999999</v>
      </c>
      <c r="CS2" s="55">
        <v>894.47473000000002</v>
      </c>
      <c r="CT2" s="55">
        <v>4211.8666999999996</v>
      </c>
      <c r="CU2" s="55">
        <v>2473.3202999999999</v>
      </c>
      <c r="CV2" s="55">
        <v>2828.6237999999998</v>
      </c>
      <c r="CW2" s="55">
        <v>2709.8667</v>
      </c>
      <c r="CX2" s="55">
        <v>760.99890000000005</v>
      </c>
      <c r="CY2" s="55">
        <v>5479.7110000000002</v>
      </c>
      <c r="CZ2" s="55">
        <v>2371.1790000000001</v>
      </c>
      <c r="DA2" s="55">
        <v>6112.2979999999998</v>
      </c>
      <c r="DB2" s="55">
        <v>5896.0502999999999</v>
      </c>
      <c r="DC2" s="55">
        <v>8522.1080000000002</v>
      </c>
      <c r="DD2" s="55">
        <v>14069.571</v>
      </c>
      <c r="DE2" s="55">
        <v>2694.7795000000001</v>
      </c>
      <c r="DF2" s="55">
        <v>7349.683</v>
      </c>
      <c r="DG2" s="55">
        <v>3248.9232999999999</v>
      </c>
      <c r="DH2" s="55">
        <v>190.77042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61.221867000000003</v>
      </c>
      <c r="B6">
        <f>BB2</f>
        <v>18.029125000000001</v>
      </c>
      <c r="C6">
        <f>BC2</f>
        <v>20.151202999999999</v>
      </c>
      <c r="D6">
        <f>BD2</f>
        <v>23.029012999999999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20116</v>
      </c>
      <c r="C2" s="51">
        <f ca="1">YEAR(TODAY())-YEAR(B2)+IF(TODAY()&gt;=DATE(YEAR(TODAY()),MONTH(B2),DAY(B2)),0,-1)</f>
        <v>66</v>
      </c>
      <c r="E2" s="47">
        <v>176</v>
      </c>
      <c r="F2" s="48" t="s">
        <v>275</v>
      </c>
      <c r="G2" s="47">
        <v>73.5</v>
      </c>
      <c r="H2" s="46" t="s">
        <v>40</v>
      </c>
      <c r="I2" s="67">
        <f>ROUND(G3/E3^2,1)</f>
        <v>23.7</v>
      </c>
    </row>
    <row r="3" spans="1:9" x14ac:dyDescent="0.3">
      <c r="E3" s="46">
        <f>E2/100</f>
        <v>1.76</v>
      </c>
      <c r="F3" s="46" t="s">
        <v>39</v>
      </c>
      <c r="G3" s="46">
        <f>G2</f>
        <v>73.5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백승희, ID : H1900823)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16:08:36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44399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66</v>
      </c>
      <c r="G12" s="89"/>
      <c r="H12" s="89"/>
      <c r="I12" s="89"/>
      <c r="K12" s="118">
        <f>'개인정보 및 신체계측 입력'!E2</f>
        <v>176</v>
      </c>
      <c r="L12" s="119"/>
      <c r="M12" s="112">
        <f>'개인정보 및 신체계측 입력'!G2</f>
        <v>73.5</v>
      </c>
      <c r="N12" s="113"/>
      <c r="O12" s="108" t="s">
        <v>270</v>
      </c>
      <c r="P12" s="102"/>
      <c r="Q12" s="85">
        <f>'개인정보 및 신체계측 입력'!I2</f>
        <v>23.7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백승희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74.116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9.8480000000000008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16.036000000000001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18.3</v>
      </c>
      <c r="L72" s="34" t="s">
        <v>52</v>
      </c>
      <c r="M72" s="34">
        <f>ROUND('DRIs DATA'!K8,1)</f>
        <v>4.5999999999999996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85.73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239.05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115.9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189.43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113.45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513.87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202.71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2021-08-27T01:10:54Z</dcterms:modified>
</cp:coreProperties>
</file>