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<sst xmlns="http://schemas.openxmlformats.org/spreadsheetml/2006/main" count="692" uniqueCount="338">
  <si>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</si>
  <si>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</si>
  <si>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</si>
  <si>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</si>
  <si>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</si>
  <si>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</si>
  <si>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</si>
  <si>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</si>
  <si>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</si>
  <si>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</si>
  <si>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</si>
  <si>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</si>
  <si>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</si>
  <si>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</si>
  <si>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</si>
  <si>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</si>
  <si>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</si>
  <si>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</si>
  <si>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</si>
  <si>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</si>
  <si>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</si>
  <si>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</si>
  <si>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</si>
  <si>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</si>
  <si>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</si>
  <si>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</si>
  <si>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</si>
  <si>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</si>
  <si>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</si>
  <si>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</si>
  <si>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</si>
  <si>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</si>
  <si>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</si>
  <si>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</si>
  <si>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</si>
  <si>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</si>
  <si>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</si>
  <si>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</si>
  <si>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</si>
  <si>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</si>
  <si>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</si>
  <si>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</si>
  <si>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</si>
  <si>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</si>
  <si>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</si>
  <si>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</si>
  <si>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</si>
  <si>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</si>
  <si>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</si>
  <si>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</si>
  <si>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</si>
  <si>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</si>
  <si>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</si>
  <si>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</si>
  <si>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</si>
  <si>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</si>
  <si>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</si>
  <si>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</si>
  <si>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</si>
  <si>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</si>
  <si>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</si>
  <si>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</si>
  <si>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</si>
  <si>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</si>
  <si>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</si>
  <si>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</si>
  <si>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</si>
  <si>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</si>
  <si>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</si>
  <si>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</si>
  <si>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</si>
  <si>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</si>
  <si>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</si>
  <si>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</si>
  <si>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</si>
  <si>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</si>
  <si>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</si>
  <si>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</si>
  <si>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</si>
  <si>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</si>
  <si>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</si>
  <si>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</si>
  <si>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</si>
  <si>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</si>
  <si>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</si>
  <si>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</si>
  <si>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</si>
  <si>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</si>
  <si>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</si>
  <si>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</si>
  <si>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</si>
  <si>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</si>
  <si>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</si>
  <si>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</si>
  <si>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</si>
  <si>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</si>
  <si>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</si>
  <si>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</si>
  <si>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</si>
  <si>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</si>
  <si>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</si>
  <si>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</si>
  <si>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</si>
  <si>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</si>
  <si>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</si>
  <si>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</si>
  <si>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</si>
  <si>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</si>
  <si>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</si>
  <si>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</si>
  <si>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</si>
  <si>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</si>
  <si>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</si>
  <si>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</si>
  <si>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</si>
  <si>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</si>
  <si>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</si>
  <si>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</si>
  <si>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</si>
  <si>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</si>
  <si>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</si>
  <si>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</si>
  <si>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</si>
  <si>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</si>
  <si>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</si>
  <si>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</si>
  <si>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</si>
  <si>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</si>
  <si>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</si>
  <si>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</si>
  <si>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</si>
  <si>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</si>
  <si>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</si>
  <si>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</si>
  <si>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</si>
  <si>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</si>
  <si>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</si>
  <si>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</si>
  <si>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</si>
  <si>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</si>
  <si>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</si>
  <si>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</si>
  <si>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</si>
  <si>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</si>
  <si>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</si>
  <si>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</si>
  <si>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</si>
  <si>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</si>
  <si>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</si>
  <si>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</si>
  <si>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</si>
  <si>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</si>
  <si>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</si>
  <si>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</si>
  <si>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</si>
  <si>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</si>
  <si>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</si>
  <si>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</si>
  <si>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</si>
  <si>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</si>
  <si>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</si>
  <si>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</si>
  <si>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</si>
  <si>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</si>
  <si>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</si>
  <si>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</si>
  <si>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</si>
  <si>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</si>
  <si>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</si>
  <si>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</si>
  <si>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</si>
  <si>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</si>
  <si>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</si>
  <si>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</si>
  <si>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</si>
  <si>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</si>
  <si>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</si>
  <si>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</si>
  <si>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</si>
  <si>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</si>
  <si>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</si>
  <si>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</si>
  <si>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</si>
  <si>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</si>
  <si>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</si>
  <si>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</si>
  <si>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</si>
  <si>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</si>
  <si>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</si>
  <si>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</si>
  <si>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</si>
  <si>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</si>
  <si>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</si>
  <si>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</si>
  <si>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</si>
  <si>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</si>
  <si>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</si>
  <si>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</si>
  <si>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</si>
  <si>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</si>
  <si>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</si>
  <si>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</si>
  <si>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</si>
  <si>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</si>
  <si>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</si>
  <si>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</si>
  <si>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</si>
  <si>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</si>
  <si>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</si>
  <si>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</si>
  <si>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</si>
  <si>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</si>
  <si>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</si>
  <si>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</si>
  <si>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</si>
  <si>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</si>
  <si>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</si>
  <si>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</si>
  <si>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</si>
  <si>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</si>
  <si>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</si>
  <si>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</si>
  <si>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</si>
  <si>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</si>
  <si>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</si>
  <si>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</si>
  <si>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</si>
  <si>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</si>
  <si>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</si>
  <si>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</si>
  <si>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</si>
  <si>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</si>
  <si>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</si>
  <si>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</si>
  <si>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</si>
  <si>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</si>
  <si>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</si>
  <si>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</si>
  <si>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</si>
  <si>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</si>
  <si>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</si>
  <si>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</si>
  <si>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</si>
  <si>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</si>
  <si>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</si>
  <si>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</si>
  <si>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</si>
  <si>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</si>
  <si>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</si>
  <si>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</si>
  <si>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</si>
  <si>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</si>
  <si>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</si>
  <si>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</si>
  <si>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</si>
  <si>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</si>
  <si>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</si>
  <si>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</si>
  <si>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</si>
  <si>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</si>
  <si>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</si>
  <si>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</si>
  <si>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</si>
  <si>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</si>
  <si>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</si>
  <si>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</si>
  <si>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</si>
  <si>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</si>
  <si>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</si>
  <si>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</si>
  <si>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</si>
  <si>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</si>
  <si>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</si>
  <si>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</si>
  <si>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</si>
  <si>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</si>
  <si>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</si>
  <si>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</si>
  <si>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</si>
  <si>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</si>
  <si>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</si>
  <si>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</si>
  <si>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</si>
  <si>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</si>
  <si>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</si>
  <si>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</si>
  <si>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</si>
  <si>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</si>
  <si>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</si>
  <si>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</si>
  <si>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</si>
  <si>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</si>
  <si>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</si>
  <si>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</si>
  <si>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</si>
  <si>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</si>
  <si>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</si>
  <si>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</si>
  <si>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</si>
  <si>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</si>
  <si>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</si>
  <si>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</si>
  <si>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</si>
  <si>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</si>
  <si>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</si>
  <si>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</si>
  <si>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</si>
  <si>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</si>
  <si>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</si>
  <si>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</si>
  <si>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</si>
  <si>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</si>
  <si>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</si>
  <si>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</si>
  <si>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</si>
  <si>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</si>
  <si>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</si>
  <si>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</si>
  <si>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</si>
  <si>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</si>
  <si>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</si>
  <si>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</si>
  <si>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</si>
  <si>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</si>
  <si>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</si>
  <si>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</si>
  <si>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</si>
  <si>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</si>
  <si>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</si>
  <si>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</si>
  <si>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</si>
  <si>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리보플라빈</t>
    <phoneticPr fontId="1" type="noConversion"/>
  </si>
  <si>
    <t>탄수화물</t>
    <phoneticPr fontId="1" type="noConversion"/>
  </si>
  <si>
    <t>M</t>
  </si>
  <si>
    <t>(설문지 : FFQ 95문항 설문지, 사용자 : 최영섭, ID : H1900824)</t>
  </si>
  <si>
    <t>2021년 08월 26일 16:09:58</t>
  </si>
  <si>
    <t>H1900824</t>
  </si>
  <si>
    <t>최영섭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</si>
</sst>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25.478339999999999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1.3827733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1.0903071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507.81482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1669.3936000000001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20.166371999999999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95.56935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4.6498609999999996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692.38306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3.9789076999999999E-2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2.3360690000000002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14.087462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63.902332000000001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29.907897999999999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1.143</c:v>
                </c:pt>
                <c:pt idx="1">
                  <c:v>4.6449999999999996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1.9294107</c:v>
                </c:pt>
                <c:pt idx="1">
                  <c:v>3.5469623000000001</c:v>
                </c:pt>
                <c:pt idx="2">
                  <c:v>4.5874160000000002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166.16077000000001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6.0282049999999998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82.804000000000002</c:v>
                </c:pt>
                <c:pt idx="1">
                  <c:v>6.367</c:v>
                </c:pt>
                <c:pt idx="2">
                  <c:v>10.829000000000001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1015.0572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63.904198000000001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133.08081000000001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0.85322933999999995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969.15845000000002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6.5517050000000001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0.81724757000000003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204.32281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0.46769231999999999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7.0081005000000003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0.81724757000000003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281.88319999999999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2.2858155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최영섭, ID : H1900824)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16:09:58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1015.0572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25.478339999999999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14.087462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82.804000000000002</v>
      </c>
      <c r="G8" s="59">
        <f>'DRIs DATA 입력'!G8</f>
        <v>6.367</v>
      </c>
      <c r="H8" s="59">
        <f>'DRIs DATA 입력'!H8</f>
        <v>10.829000000000001</v>
      </c>
      <c r="I8" s="55"/>
      <c r="J8" s="59" t="s">
        <v>215</v>
      </c>
      <c r="K8" s="59">
        <f>'DRIs DATA 입력'!K8</f>
        <v>1.143</v>
      </c>
      <c r="L8" s="59">
        <f>'DRIs DATA 입력'!L8</f>
        <v>4.6449999999999996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166.16077000000001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6.0282049999999998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0.85322933999999995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204.32281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63.904198000000001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0.63629270000000004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0.46769231999999999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7.0081005000000003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0.81724757000000003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281.88319999999999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2.2858155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1.3827733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1.0903071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133.08081000000001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507.81482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969.15845000000002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1669.3936000000001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20.166371999999999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95.56935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6.5517050000000001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4.6498609999999996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692.38306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3.9789076999999999E-2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2.3360690000000002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63.902332000000001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29.907897999999999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4" sqref="G54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305</v>
      </c>
      <c r="B1" s="55" t="s">
        <v>334</v>
      </c>
      <c r="G1" s="56" t="s">
        <v>330</v>
      </c>
      <c r="H1" s="55" t="s">
        <v>335</v>
      </c>
    </row>
    <row r="3" spans="1:27" x14ac:dyDescent="0.3">
      <c r="A3" s="65" t="s">
        <v>306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307</v>
      </c>
      <c r="B4" s="66"/>
      <c r="C4" s="66"/>
      <c r="E4" s="62" t="s">
        <v>282</v>
      </c>
      <c r="F4" s="63"/>
      <c r="G4" s="63"/>
      <c r="H4" s="64"/>
      <c r="J4" s="62" t="s">
        <v>286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308</v>
      </c>
      <c r="V4" s="66"/>
      <c r="W4" s="66"/>
      <c r="X4" s="66"/>
      <c r="Y4" s="66"/>
      <c r="Z4" s="66"/>
    </row>
    <row r="5" spans="1:27" x14ac:dyDescent="0.3">
      <c r="A5" s="60"/>
      <c r="B5" s="60" t="s">
        <v>309</v>
      </c>
      <c r="C5" s="60" t="s">
        <v>276</v>
      </c>
      <c r="E5" s="60"/>
      <c r="F5" s="60" t="s">
        <v>332</v>
      </c>
      <c r="G5" s="60" t="s">
        <v>310</v>
      </c>
      <c r="H5" s="60" t="s">
        <v>45</v>
      </c>
      <c r="J5" s="60"/>
      <c r="K5" s="60" t="s">
        <v>302</v>
      </c>
      <c r="L5" s="60" t="s">
        <v>303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307</v>
      </c>
      <c r="B6" s="60">
        <v>2000</v>
      </c>
      <c r="C6" s="60">
        <v>1015.0572</v>
      </c>
      <c r="E6" s="60" t="s">
        <v>311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312</v>
      </c>
      <c r="O6" s="60">
        <v>45</v>
      </c>
      <c r="P6" s="60">
        <v>55</v>
      </c>
      <c r="Q6" s="60">
        <v>0</v>
      </c>
      <c r="R6" s="60">
        <v>0</v>
      </c>
      <c r="S6" s="60">
        <v>25.478339999999999</v>
      </c>
      <c r="U6" s="60" t="s">
        <v>313</v>
      </c>
      <c r="V6" s="60">
        <v>0</v>
      </c>
      <c r="W6" s="60">
        <v>0</v>
      </c>
      <c r="X6" s="60">
        <v>25</v>
      </c>
      <c r="Y6" s="60">
        <v>0</v>
      </c>
      <c r="Z6" s="60">
        <v>14.087462</v>
      </c>
    </row>
    <row r="7" spans="1:27" x14ac:dyDescent="0.3">
      <c r="E7" s="60" t="s">
        <v>300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314</v>
      </c>
      <c r="F8" s="60">
        <v>82.804000000000002</v>
      </c>
      <c r="G8" s="60">
        <v>6.367</v>
      </c>
      <c r="H8" s="60">
        <v>10.829000000000001</v>
      </c>
      <c r="J8" s="60" t="s">
        <v>314</v>
      </c>
      <c r="K8" s="60">
        <v>1.143</v>
      </c>
      <c r="L8" s="60">
        <v>4.6449999999999996</v>
      </c>
    </row>
    <row r="13" spans="1:27" x14ac:dyDescent="0.3">
      <c r="A13" s="61" t="s">
        <v>301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316</v>
      </c>
      <c r="B16" s="60">
        <v>500</v>
      </c>
      <c r="C16" s="60">
        <v>700</v>
      </c>
      <c r="D16" s="60">
        <v>0</v>
      </c>
      <c r="E16" s="60">
        <v>3000</v>
      </c>
      <c r="F16" s="60">
        <v>166.16077000000001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6.0282049999999998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0.85322933999999995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204.32281</v>
      </c>
    </row>
    <row r="23" spans="1:62" x14ac:dyDescent="0.3">
      <c r="A23" s="61" t="s">
        <v>317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331</v>
      </c>
      <c r="P24" s="66"/>
      <c r="Q24" s="66"/>
      <c r="R24" s="66"/>
      <c r="S24" s="66"/>
      <c r="T24" s="66"/>
      <c r="V24" s="66" t="s">
        <v>318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319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63.904198000000001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0.63629270000000004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0.46769231999999999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7.0081005000000003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0.81724757000000003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281.88319999999999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2.2858155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1.3827733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1.0903071</v>
      </c>
    </row>
    <row r="33" spans="1:68" x14ac:dyDescent="0.3">
      <c r="A33" s="61" t="s">
        <v>320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322</v>
      </c>
      <c r="W34" s="66"/>
      <c r="X34" s="66"/>
      <c r="Y34" s="66"/>
      <c r="Z34" s="66"/>
      <c r="AA34" s="66"/>
      <c r="AC34" s="66" t="s">
        <v>294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133.08081000000001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507.81482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969.15845000000002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1669.3936000000001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20.166371999999999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95.56935</v>
      </c>
    </row>
    <row r="43" spans="1:68" x14ac:dyDescent="0.3">
      <c r="A43" s="61" t="s">
        <v>295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296</v>
      </c>
      <c r="B44" s="66"/>
      <c r="C44" s="66"/>
      <c r="D44" s="66"/>
      <c r="E44" s="66"/>
      <c r="F44" s="66"/>
      <c r="H44" s="66" t="s">
        <v>323</v>
      </c>
      <c r="I44" s="66"/>
      <c r="J44" s="66"/>
      <c r="K44" s="66"/>
      <c r="L44" s="66"/>
      <c r="M44" s="66"/>
      <c r="O44" s="66" t="s">
        <v>324</v>
      </c>
      <c r="P44" s="66"/>
      <c r="Q44" s="66"/>
      <c r="R44" s="66"/>
      <c r="S44" s="66"/>
      <c r="T44" s="66"/>
      <c r="V44" s="66" t="s">
        <v>297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6.5517050000000001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4.6498609999999996</v>
      </c>
      <c r="O46" s="60" t="s">
        <v>299</v>
      </c>
      <c r="P46" s="60">
        <v>600</v>
      </c>
      <c r="Q46" s="60">
        <v>800</v>
      </c>
      <c r="R46" s="60">
        <v>0</v>
      </c>
      <c r="S46" s="60">
        <v>10000</v>
      </c>
      <c r="T46" s="60">
        <v>692.38306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3.9789076999999999E-2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2.3360690000000002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63.902332000000001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29.907897999999999</v>
      </c>
      <c r="AX46" s="60" t="s">
        <v>328</v>
      </c>
      <c r="AY46" s="60"/>
      <c r="AZ46" s="60"/>
      <c r="BA46" s="60"/>
      <c r="BB46" s="60"/>
      <c r="BC46" s="60"/>
      <c r="BE46" s="60" t="s">
        <v>329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6" sqref="G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336</v>
      </c>
      <c r="B2" s="55" t="s">
        <v>337</v>
      </c>
      <c r="C2" s="55" t="s">
        <v>333</v>
      </c>
      <c r="D2" s="55">
        <v>72</v>
      </c>
      <c r="E2" s="55">
        <v>1015.0572</v>
      </c>
      <c r="F2" s="55">
        <v>194.82246000000001</v>
      </c>
      <c r="G2" s="55">
        <v>14.981206999999999</v>
      </c>
      <c r="H2" s="55">
        <v>13.203604</v>
      </c>
      <c r="I2" s="55">
        <v>1.7776027999999999</v>
      </c>
      <c r="J2" s="55">
        <v>25.478339999999999</v>
      </c>
      <c r="K2" s="55">
        <v>20.953147999999999</v>
      </c>
      <c r="L2" s="55">
        <v>4.5251922999999996</v>
      </c>
      <c r="M2" s="55">
        <v>14.087462</v>
      </c>
      <c r="N2" s="55">
        <v>1.8890775</v>
      </c>
      <c r="O2" s="55">
        <v>7.0180664000000004</v>
      </c>
      <c r="P2" s="55">
        <v>414.47136999999998</v>
      </c>
      <c r="Q2" s="55">
        <v>6.8552112999999997</v>
      </c>
      <c r="R2" s="55">
        <v>166.16077000000001</v>
      </c>
      <c r="S2" s="55">
        <v>16.785367999999998</v>
      </c>
      <c r="T2" s="55">
        <v>1792.5055</v>
      </c>
      <c r="U2" s="55">
        <v>0.85322933999999995</v>
      </c>
      <c r="V2" s="55">
        <v>6.0282049999999998</v>
      </c>
      <c r="W2" s="55">
        <v>204.32281</v>
      </c>
      <c r="X2" s="55">
        <v>63.904198000000001</v>
      </c>
      <c r="Y2" s="55">
        <v>0.63629270000000004</v>
      </c>
      <c r="Z2" s="55">
        <v>0.46769231999999999</v>
      </c>
      <c r="AA2" s="55">
        <v>7.0081005000000003</v>
      </c>
      <c r="AB2" s="55">
        <v>0.81724757000000003</v>
      </c>
      <c r="AC2" s="55">
        <v>281.88319999999999</v>
      </c>
      <c r="AD2" s="55">
        <v>2.2858155</v>
      </c>
      <c r="AE2" s="55">
        <v>1.3827733</v>
      </c>
      <c r="AF2" s="55">
        <v>1.0903071</v>
      </c>
      <c r="AG2" s="55">
        <v>133.08081000000001</v>
      </c>
      <c r="AH2" s="55">
        <v>110.51302</v>
      </c>
      <c r="AI2" s="55">
        <v>22.567786999999999</v>
      </c>
      <c r="AJ2" s="55">
        <v>507.81482</v>
      </c>
      <c r="AK2" s="55">
        <v>969.15845000000002</v>
      </c>
      <c r="AL2" s="55">
        <v>20.166371999999999</v>
      </c>
      <c r="AM2" s="55">
        <v>1669.3936000000001</v>
      </c>
      <c r="AN2" s="55">
        <v>95.56935</v>
      </c>
      <c r="AO2" s="55">
        <v>6.5517050000000001</v>
      </c>
      <c r="AP2" s="55">
        <v>6.1026920000000002</v>
      </c>
      <c r="AQ2" s="55">
        <v>0.44901294000000003</v>
      </c>
      <c r="AR2" s="55">
        <v>4.6498609999999996</v>
      </c>
      <c r="AS2" s="55">
        <v>692.38306</v>
      </c>
      <c r="AT2" s="55">
        <v>3.9789076999999999E-2</v>
      </c>
      <c r="AU2" s="55">
        <v>2.3360690000000002</v>
      </c>
      <c r="AV2" s="55">
        <v>63.902332000000001</v>
      </c>
      <c r="AW2" s="55">
        <v>29.907897999999999</v>
      </c>
      <c r="AX2" s="55">
        <v>6.2873973999999999E-2</v>
      </c>
      <c r="AY2" s="55">
        <v>0.15933695</v>
      </c>
      <c r="AZ2" s="55">
        <v>41.197679999999998</v>
      </c>
      <c r="BA2" s="55">
        <v>10.068773999999999</v>
      </c>
      <c r="BB2" s="55">
        <v>1.9294107</v>
      </c>
      <c r="BC2" s="55">
        <v>3.5469623000000001</v>
      </c>
      <c r="BD2" s="55">
        <v>4.5874160000000002</v>
      </c>
      <c r="BE2" s="55">
        <v>0.34490674999999998</v>
      </c>
      <c r="BF2" s="55">
        <v>1.3778045000000001</v>
      </c>
      <c r="BG2" s="55">
        <v>1.3877448000000001E-3</v>
      </c>
      <c r="BH2" s="55">
        <v>1.7150176999999999E-3</v>
      </c>
      <c r="BI2" s="55">
        <v>1.2788605999999999E-3</v>
      </c>
      <c r="BJ2" s="55">
        <v>9.6343079999999994E-3</v>
      </c>
      <c r="BK2" s="55">
        <v>1.0674960000000001E-4</v>
      </c>
      <c r="BL2" s="55">
        <v>2.3227965E-2</v>
      </c>
      <c r="BM2" s="55">
        <v>0.27632728000000001</v>
      </c>
      <c r="BN2" s="55">
        <v>0.117752574</v>
      </c>
      <c r="BO2" s="55">
        <v>4.9500283999999999</v>
      </c>
      <c r="BP2" s="55">
        <v>0.62341970000000002</v>
      </c>
      <c r="BQ2" s="55">
        <v>1.4443189999999999</v>
      </c>
      <c r="BR2" s="55">
        <v>6.3117169999999998</v>
      </c>
      <c r="BS2" s="55">
        <v>5.069712</v>
      </c>
      <c r="BT2" s="55">
        <v>0.67532234999999996</v>
      </c>
      <c r="BU2" s="55">
        <v>0.25495004999999998</v>
      </c>
      <c r="BV2" s="55">
        <v>8.5190649999999993E-3</v>
      </c>
      <c r="BW2" s="55">
        <v>6.9726120000000003E-2</v>
      </c>
      <c r="BX2" s="55">
        <v>0.1944863</v>
      </c>
      <c r="BY2" s="55">
        <v>1.4124392499999999E-2</v>
      </c>
      <c r="BZ2" s="55">
        <v>5.9714884000000004E-4</v>
      </c>
      <c r="CA2" s="55">
        <v>0.11626256</v>
      </c>
      <c r="CB2" s="55">
        <v>5.2276392999999995E-4</v>
      </c>
      <c r="CC2" s="55">
        <v>3.8563430000000003E-2</v>
      </c>
      <c r="CD2" s="55">
        <v>0.27653918</v>
      </c>
      <c r="CE2" s="55">
        <v>3.2549559999999998E-2</v>
      </c>
      <c r="CF2" s="55">
        <v>0.13859904000000001</v>
      </c>
      <c r="CG2" s="55">
        <v>2.4750000000000001E-7</v>
      </c>
      <c r="CH2" s="55">
        <v>1.1867818E-2</v>
      </c>
      <c r="CI2" s="55">
        <v>9.7143199999999996E-8</v>
      </c>
      <c r="CJ2" s="55">
        <v>0.5927578</v>
      </c>
      <c r="CK2" s="55">
        <v>3.2336248999999999E-3</v>
      </c>
      <c r="CL2" s="55">
        <v>1.9158797000000001</v>
      </c>
      <c r="CM2" s="55">
        <v>0.23438549</v>
      </c>
      <c r="CN2" s="55">
        <v>823.26689999999996</v>
      </c>
      <c r="CO2" s="55">
        <v>1435.3882000000001</v>
      </c>
      <c r="CP2" s="55">
        <v>519.14104999999995</v>
      </c>
      <c r="CQ2" s="55">
        <v>250.46178</v>
      </c>
      <c r="CR2" s="55">
        <v>151.70699999999999</v>
      </c>
      <c r="CS2" s="55">
        <v>216.52707000000001</v>
      </c>
      <c r="CT2" s="55">
        <v>811.22029999999995</v>
      </c>
      <c r="CU2" s="55">
        <v>390.18651999999997</v>
      </c>
      <c r="CV2" s="55">
        <v>700.69226000000003</v>
      </c>
      <c r="CW2" s="55">
        <v>392.88729999999998</v>
      </c>
      <c r="CX2" s="55">
        <v>148.02932999999999</v>
      </c>
      <c r="CY2" s="55">
        <v>1181.5342000000001</v>
      </c>
      <c r="CZ2" s="55">
        <v>412.42822000000001</v>
      </c>
      <c r="DA2" s="55">
        <v>1115.2321999999999</v>
      </c>
      <c r="DB2" s="55">
        <v>1258.0016000000001</v>
      </c>
      <c r="DC2" s="55">
        <v>1477.6666</v>
      </c>
      <c r="DD2" s="55">
        <v>2132.5106999999998</v>
      </c>
      <c r="DE2" s="55">
        <v>361.85257000000001</v>
      </c>
      <c r="DF2" s="55">
        <v>1474.2798</v>
      </c>
      <c r="DG2" s="55">
        <v>509.24032999999997</v>
      </c>
      <c r="DH2" s="55">
        <v>17.218091999999999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10.068773999999999</v>
      </c>
      <c r="B6">
        <f>BB2</f>
        <v>1.9294107</v>
      </c>
      <c r="C6">
        <f>BC2</f>
        <v>3.5469623000000001</v>
      </c>
      <c r="D6">
        <f>BD2</f>
        <v>4.5874160000000002</v>
      </c>
    </row>
    <row r="7" spans="1:113" x14ac:dyDescent="0.3">
      <c r="B7">
        <f>ROUND(B6/MAX($B$6,$C$6,$D$6),1)</f>
        <v>0.4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" sqref="H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17927</v>
      </c>
      <c r="C2" s="51">
        <f ca="1">YEAR(TODAY())-YEAR(B2)+IF(TODAY()&gt;=DATE(YEAR(TODAY()),MONTH(B2),DAY(B2)),0,-1)</f>
        <v>72</v>
      </c>
      <c r="E2" s="47">
        <v>169.5</v>
      </c>
      <c r="F2" s="48" t="s">
        <v>275</v>
      </c>
      <c r="G2" s="47">
        <v>53.1</v>
      </c>
      <c r="H2" s="46" t="s">
        <v>40</v>
      </c>
      <c r="I2" s="67">
        <f>ROUND(G3/E3^2,1)</f>
        <v>18.5</v>
      </c>
    </row>
    <row r="3" spans="1:9" x14ac:dyDescent="0.3">
      <c r="E3" s="46">
        <f>E2/100</f>
        <v>1.6950000000000001</v>
      </c>
      <c r="F3" s="46" t="s">
        <v>39</v>
      </c>
      <c r="G3" s="46">
        <f>G2</f>
        <v>53.1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최영섭, ID : H1900824)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16:09:58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44399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72</v>
      </c>
      <c r="G12" s="89"/>
      <c r="H12" s="89"/>
      <c r="I12" s="89"/>
      <c r="K12" s="118">
        <f>'개인정보 및 신체계측 입력'!E2</f>
        <v>169.5</v>
      </c>
      <c r="L12" s="119"/>
      <c r="M12" s="112">
        <f>'개인정보 및 신체계측 입력'!G2</f>
        <v>53.1</v>
      </c>
      <c r="N12" s="113"/>
      <c r="O12" s="108" t="s">
        <v>270</v>
      </c>
      <c r="P12" s="102"/>
      <c r="Q12" s="85">
        <f>'개인정보 및 신체계측 입력'!I2</f>
        <v>18.5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최영섭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82.804000000000002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6.367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10.829000000000001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0.4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4.5999999999999996</v>
      </c>
      <c r="L72" s="34" t="s">
        <v>52</v>
      </c>
      <c r="M72" s="34">
        <f>ROUND('DRIs DATA'!K8,1)</f>
        <v>1.1000000000000001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22.15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50.24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63.9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54.48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16.64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64.61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65.52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2021-08-27T01:11:50Z</dcterms:modified>
</cp:coreProperties>
</file>