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<sst xmlns="http://schemas.openxmlformats.org/spreadsheetml/2006/main" count="692" uniqueCount="338">
  <si>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</si>
  <si>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</si>
  <si>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</si>
  <si>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</si>
  <si>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</si>
  <si>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</si>
  <si>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</si>
  <si>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</si>
  <si>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</si>
  <si>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</si>
  <si>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</si>
  <si>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</si>
  <si>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</si>
  <si>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</si>
  <si>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</si>
  <si>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</si>
  <si>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</si>
  <si>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</si>
  <si>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</si>
  <si>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</si>
  <si>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</si>
  <si>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</si>
  <si>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</si>
  <si>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</si>
  <si>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</si>
  <si>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</si>
  <si>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</si>
  <si>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</si>
  <si>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</si>
  <si>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</si>
  <si>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</si>
  <si>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</si>
  <si>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</si>
  <si>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</si>
  <si>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</si>
  <si>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</si>
  <si>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</si>
  <si>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</si>
  <si>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</si>
  <si>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</si>
  <si>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</si>
  <si>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</si>
  <si>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</si>
  <si>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</si>
  <si>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</si>
  <si>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</si>
  <si>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</si>
  <si>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</si>
  <si>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</si>
  <si>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</si>
  <si>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</si>
  <si>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</si>
  <si>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</si>
  <si>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</si>
  <si>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</si>
  <si>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</si>
  <si>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</si>
  <si>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</si>
  <si>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</si>
  <si>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</si>
  <si>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</si>
  <si>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</si>
  <si>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</si>
  <si>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</si>
  <si>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</si>
  <si>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</si>
  <si>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</si>
  <si>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</si>
  <si>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</si>
  <si>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</si>
  <si>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</si>
  <si>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</si>
  <si>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</si>
  <si>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</si>
  <si>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</si>
  <si>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</si>
  <si>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</si>
  <si>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</si>
  <si>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</si>
  <si>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</si>
  <si>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</si>
  <si>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</si>
  <si>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</si>
  <si>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</si>
  <si>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</si>
  <si>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</si>
  <si>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</si>
  <si>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</si>
  <si>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</si>
  <si>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</si>
  <si>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</si>
  <si>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</si>
  <si>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</si>
  <si>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</si>
  <si>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</si>
  <si>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</si>
  <si>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</si>
  <si>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</si>
  <si>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</si>
  <si>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</si>
  <si>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</si>
  <si>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</si>
  <si>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</si>
  <si>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</si>
  <si>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</si>
  <si>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</si>
  <si>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</si>
  <si>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</si>
  <si>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</si>
  <si>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</si>
  <si>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</si>
  <si>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</si>
  <si>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</si>
  <si>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</si>
  <si>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</si>
  <si>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</si>
  <si>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</si>
  <si>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</si>
  <si>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</si>
  <si>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</si>
  <si>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</si>
  <si>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</si>
  <si>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</si>
  <si>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</si>
  <si>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</si>
  <si>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</si>
  <si>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</si>
  <si>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</si>
  <si>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</si>
  <si>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</si>
  <si>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</si>
  <si>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</si>
  <si>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</si>
  <si>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</si>
  <si>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</si>
  <si>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</si>
  <si>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</si>
  <si>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</si>
  <si>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</si>
  <si>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</si>
  <si>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</si>
  <si>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</si>
  <si>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</si>
  <si>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</si>
  <si>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</si>
  <si>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</si>
  <si>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</si>
  <si>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</si>
  <si>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</si>
  <si>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</si>
  <si>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</si>
  <si>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</si>
  <si>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</si>
  <si>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</si>
  <si>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</si>
  <si>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</si>
  <si>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</si>
  <si>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</si>
  <si>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</si>
  <si>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</si>
  <si>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</si>
  <si>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</si>
  <si>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</si>
  <si>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</si>
  <si>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</si>
  <si>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</si>
  <si>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</si>
  <si>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</si>
  <si>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</si>
  <si>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</si>
  <si>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</si>
  <si>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</si>
  <si>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</si>
  <si>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</si>
  <si>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</si>
  <si>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</si>
  <si>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</si>
  <si>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</si>
  <si>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</si>
  <si>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</si>
  <si>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</si>
  <si>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</si>
  <si>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</si>
  <si>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</si>
  <si>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</si>
  <si>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</si>
  <si>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</si>
  <si>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</si>
  <si>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</si>
  <si>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</si>
  <si>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</si>
  <si>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</si>
  <si>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</si>
  <si>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</si>
  <si>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</si>
  <si>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</si>
  <si>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</si>
  <si>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</si>
  <si>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</si>
  <si>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</si>
  <si>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</si>
  <si>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</si>
  <si>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</si>
  <si>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</si>
  <si>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</si>
  <si>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</si>
  <si>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</si>
  <si>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</si>
  <si>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</si>
  <si>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</si>
  <si>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</si>
  <si>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</si>
  <si>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</si>
  <si>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</si>
  <si>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</si>
  <si>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</si>
  <si>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</si>
  <si>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</si>
  <si>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</si>
  <si>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</si>
  <si>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</si>
  <si>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</si>
  <si>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</si>
  <si>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</si>
  <si>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</si>
  <si>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</si>
  <si>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</si>
  <si>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</si>
  <si>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</si>
  <si>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</si>
  <si>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</si>
  <si>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</si>
  <si>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</si>
  <si>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</si>
  <si>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</si>
  <si>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</si>
  <si>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</si>
  <si>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</si>
  <si>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</si>
  <si>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</si>
  <si>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</si>
  <si>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</si>
  <si>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</si>
  <si>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</si>
  <si>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</si>
  <si>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</si>
  <si>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</si>
  <si>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</si>
  <si>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</si>
  <si>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</si>
  <si>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</si>
  <si>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</si>
  <si>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</si>
  <si>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</si>
  <si>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</si>
  <si>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</si>
  <si>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</si>
  <si>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</si>
  <si>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</si>
  <si>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</si>
  <si>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</si>
  <si>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</si>
  <si>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</si>
  <si>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</si>
  <si>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</si>
  <si>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</si>
  <si>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</si>
  <si>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</si>
  <si>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</si>
  <si>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</si>
  <si>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</si>
  <si>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</si>
  <si>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</si>
  <si>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</si>
  <si>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</si>
  <si>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</si>
  <si>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</si>
  <si>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</si>
  <si>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</si>
  <si>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</si>
  <si>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</si>
  <si>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</si>
  <si>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</si>
  <si>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</si>
  <si>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</si>
  <si>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</si>
  <si>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</si>
  <si>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</si>
  <si>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</si>
  <si>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</si>
  <si>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</si>
  <si>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</si>
  <si>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</si>
  <si>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</si>
  <si>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</si>
  <si>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</si>
  <si>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</si>
  <si>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</si>
  <si>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</si>
  <si>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</si>
  <si>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</si>
  <si>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</si>
  <si>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</si>
  <si>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</si>
  <si>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</si>
  <si>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</si>
  <si>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</si>
  <si>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</si>
  <si>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</si>
  <si>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</si>
  <si>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</si>
  <si>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</si>
  <si>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</si>
  <si>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</si>
  <si>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</si>
  <si>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</si>
  <si>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</si>
  <si>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</si>
  <si>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</si>
  <si>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</si>
  <si>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</si>
  <si>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</si>
  <si>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</si>
  <si>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</si>
  <si>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</si>
  <si>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</si>
  <si>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</si>
  <si>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</si>
  <si>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</si>
  <si>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</si>
  <si>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</si>
  <si>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</si>
  <si>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</si>
  <si>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</si>
  <si>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(설문지 : FFQ 95문항 설문지, 사용자 : 김태숙, ID : H1900825)</t>
  </si>
  <si>
    <t>2021년 08월 26일 16:11:02</t>
  </si>
  <si>
    <t>H1900825</t>
  </si>
  <si>
    <t>김태숙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</si>
</sst>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73.06259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2.9351017000000001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3.0384145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1495.7418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5015.3059999999996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194.73267999999999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165.10035999999999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14.226594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957.19820000000004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3.0990573E-2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6.2183923999999999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38.665188000000001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112.826385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103.025345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6.1429999999999998</c:v>
                </c:pt>
                <c:pt idx="1">
                  <c:v>5.8949999999999996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6.4301485999999999</c:v>
                </c:pt>
                <c:pt idx="1">
                  <c:v>5.8611145000000002</c:v>
                </c:pt>
                <c:pt idx="2">
                  <c:v>5.5586795999999996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773.81664999999998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20.276696999999999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85.233999999999995</c:v>
                </c:pt>
                <c:pt idx="1">
                  <c:v>4.8339999999999996</c:v>
                </c:pt>
                <c:pt idx="2">
                  <c:v>9.9320000000000004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3154.2354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199.28747999999999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556.41150000000005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2.1638590999999998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7154.8019999999997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16.824013000000001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2.2085636000000002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421.63904000000002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1.5370488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19.621115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2.2085636000000002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772.82719999999995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5.0959624999999997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김태숙, ID : H1900825)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16:11:02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3154.2354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73.06259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38.665188000000001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85.233999999999995</v>
      </c>
      <c r="G8" s="59">
        <f>'DRIs DATA 입력'!G8</f>
        <v>4.8339999999999996</v>
      </c>
      <c r="H8" s="59">
        <f>'DRIs DATA 입력'!H8</f>
        <v>9.9320000000000004</v>
      </c>
      <c r="I8" s="55"/>
      <c r="J8" s="59" t="s">
        <v>215</v>
      </c>
      <c r="K8" s="59">
        <f>'DRIs DATA 입력'!K8</f>
        <v>6.1429999999999998</v>
      </c>
      <c r="L8" s="59">
        <f>'DRIs DATA 입력'!L8</f>
        <v>5.8949999999999996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773.81664999999998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20.276696999999999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2.1638590999999998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421.63904000000002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199.28747999999999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2.2098596000000001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1.5370488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19.621115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2.2085636000000002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772.82719999999995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5.0959624999999997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2.9351017000000001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3.0384145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556.41150000000005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1495.7418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7154.8019999999997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5015.3059999999996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194.73267999999999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165.10035999999999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16.824013000000001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14.226594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957.19820000000004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3.0990573E-2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6.2183923999999999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112.826385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103.025345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1" sqref="G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331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333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3154.2354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73.06259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38.665188000000001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85.233999999999995</v>
      </c>
      <c r="G8" s="60">
        <v>4.8339999999999996</v>
      </c>
      <c r="H8" s="60">
        <v>9.9320000000000004</v>
      </c>
      <c r="J8" s="60" t="s">
        <v>314</v>
      </c>
      <c r="K8" s="60">
        <v>6.1429999999999998</v>
      </c>
      <c r="L8" s="60">
        <v>5.8949999999999996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773.81664999999998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20.276696999999999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2.1638590999999998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421.63904000000002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199.28747999999999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2.2098596000000001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1.5370488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19.621115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2.2085636000000002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772.82719999999995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5.0959624999999997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2.9351017000000001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3.0384145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556.41150000000005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1495.7418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7154.8019999999997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5015.3059999999996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194.73267999999999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165.10035999999999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16.824013000000001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14.226594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957.19820000000004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3.0990573E-2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6.2183923999999999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112.826385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103.025345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330</v>
      </c>
      <c r="D2" s="55">
        <v>57</v>
      </c>
      <c r="E2" s="55">
        <v>3154.2354</v>
      </c>
      <c r="F2" s="55">
        <v>626.99426000000005</v>
      </c>
      <c r="G2" s="55">
        <v>35.556904000000003</v>
      </c>
      <c r="H2" s="55">
        <v>25.715997999999999</v>
      </c>
      <c r="I2" s="55">
        <v>9.8409069999999996</v>
      </c>
      <c r="J2" s="55">
        <v>73.06259</v>
      </c>
      <c r="K2" s="55">
        <v>58.429786999999997</v>
      </c>
      <c r="L2" s="55">
        <v>14.632802999999999</v>
      </c>
      <c r="M2" s="55">
        <v>38.665188000000001</v>
      </c>
      <c r="N2" s="55">
        <v>3.3880107000000002</v>
      </c>
      <c r="O2" s="55">
        <v>20.246849999999998</v>
      </c>
      <c r="P2" s="55">
        <v>1434.0983000000001</v>
      </c>
      <c r="Q2" s="55">
        <v>32.278205999999997</v>
      </c>
      <c r="R2" s="55">
        <v>773.81664999999998</v>
      </c>
      <c r="S2" s="55">
        <v>65.038799999999995</v>
      </c>
      <c r="T2" s="55">
        <v>8505.3320000000003</v>
      </c>
      <c r="U2" s="55">
        <v>2.1638590999999998</v>
      </c>
      <c r="V2" s="55">
        <v>20.276696999999999</v>
      </c>
      <c r="W2" s="55">
        <v>421.63904000000002</v>
      </c>
      <c r="X2" s="55">
        <v>199.28747999999999</v>
      </c>
      <c r="Y2" s="55">
        <v>2.2098596000000001</v>
      </c>
      <c r="Z2" s="55">
        <v>1.5370488</v>
      </c>
      <c r="AA2" s="55">
        <v>19.621115</v>
      </c>
      <c r="AB2" s="55">
        <v>2.2085636000000002</v>
      </c>
      <c r="AC2" s="55">
        <v>772.82719999999995</v>
      </c>
      <c r="AD2" s="55">
        <v>5.0959624999999997</v>
      </c>
      <c r="AE2" s="55">
        <v>2.9351017000000001</v>
      </c>
      <c r="AF2" s="55">
        <v>3.0384145</v>
      </c>
      <c r="AG2" s="55">
        <v>556.41150000000005</v>
      </c>
      <c r="AH2" s="55">
        <v>353.54358000000002</v>
      </c>
      <c r="AI2" s="55">
        <v>202.86789999999999</v>
      </c>
      <c r="AJ2" s="55">
        <v>1495.7418</v>
      </c>
      <c r="AK2" s="55">
        <v>7154.8019999999997</v>
      </c>
      <c r="AL2" s="55">
        <v>194.73267999999999</v>
      </c>
      <c r="AM2" s="55">
        <v>5015.3059999999996</v>
      </c>
      <c r="AN2" s="55">
        <v>165.10035999999999</v>
      </c>
      <c r="AO2" s="55">
        <v>16.824013000000001</v>
      </c>
      <c r="AP2" s="55">
        <v>14.727660999999999</v>
      </c>
      <c r="AQ2" s="55">
        <v>2.096352</v>
      </c>
      <c r="AR2" s="55">
        <v>14.226594</v>
      </c>
      <c r="AS2" s="55">
        <v>957.19820000000004</v>
      </c>
      <c r="AT2" s="55">
        <v>3.0990573E-2</v>
      </c>
      <c r="AU2" s="55">
        <v>6.2183923999999999</v>
      </c>
      <c r="AV2" s="55">
        <v>112.826385</v>
      </c>
      <c r="AW2" s="55">
        <v>103.025345</v>
      </c>
      <c r="AX2" s="55">
        <v>0.62047319999999995</v>
      </c>
      <c r="AY2" s="55">
        <v>0.77665715999999996</v>
      </c>
      <c r="AZ2" s="55">
        <v>128.83817999999999</v>
      </c>
      <c r="BA2" s="55">
        <v>17.863503999999999</v>
      </c>
      <c r="BB2" s="55">
        <v>6.4301485999999999</v>
      </c>
      <c r="BC2" s="55">
        <v>5.8611145000000002</v>
      </c>
      <c r="BD2" s="55">
        <v>5.5586795999999996</v>
      </c>
      <c r="BE2" s="55">
        <v>0.44837913000000001</v>
      </c>
      <c r="BF2" s="55">
        <v>1.6823759</v>
      </c>
      <c r="BG2" s="55">
        <v>1.1518281E-3</v>
      </c>
      <c r="BH2" s="55">
        <v>2.6943465999999999E-2</v>
      </c>
      <c r="BI2" s="55">
        <v>2.0149017000000002E-2</v>
      </c>
      <c r="BJ2" s="55">
        <v>6.5241179999999996E-2</v>
      </c>
      <c r="BK2" s="55">
        <v>8.8602166000000004E-5</v>
      </c>
      <c r="BL2" s="55">
        <v>0.46047705</v>
      </c>
      <c r="BM2" s="55">
        <v>4.9583469999999998</v>
      </c>
      <c r="BN2" s="55">
        <v>1.6194774999999999</v>
      </c>
      <c r="BO2" s="55">
        <v>74.945899999999995</v>
      </c>
      <c r="BP2" s="55">
        <v>14.448194000000001</v>
      </c>
      <c r="BQ2" s="55">
        <v>24.252791999999999</v>
      </c>
      <c r="BR2" s="55">
        <v>80.394760000000005</v>
      </c>
      <c r="BS2" s="55">
        <v>20.227055</v>
      </c>
      <c r="BT2" s="55">
        <v>20.184626000000002</v>
      </c>
      <c r="BU2" s="55">
        <v>2.346847E-3</v>
      </c>
      <c r="BV2" s="55">
        <v>7.0285275999999999E-3</v>
      </c>
      <c r="BW2" s="55">
        <v>1.2569056000000001</v>
      </c>
      <c r="BX2" s="55">
        <v>1.4061239000000001</v>
      </c>
      <c r="BY2" s="55">
        <v>5.0503824000000003E-2</v>
      </c>
      <c r="BZ2" s="55">
        <v>3.2847653999999997E-4</v>
      </c>
      <c r="CA2" s="55">
        <v>0.33463389999999998</v>
      </c>
      <c r="CB2" s="55">
        <v>1.8125119999999998E-5</v>
      </c>
      <c r="CC2" s="55">
        <v>4.8510644999999998E-2</v>
      </c>
      <c r="CD2" s="55">
        <v>0.59375316</v>
      </c>
      <c r="CE2" s="55">
        <v>4.4402021999999999E-2</v>
      </c>
      <c r="CF2" s="55">
        <v>0.15091442999999999</v>
      </c>
      <c r="CG2" s="55">
        <v>0</v>
      </c>
      <c r="CH2" s="55">
        <v>1.3570202E-2</v>
      </c>
      <c r="CI2" s="55">
        <v>9.3631999999999996E-7</v>
      </c>
      <c r="CJ2" s="55">
        <v>1.3252470000000001</v>
      </c>
      <c r="CK2" s="55">
        <v>3.671896E-3</v>
      </c>
      <c r="CL2" s="55">
        <v>0.14302309999999999</v>
      </c>
      <c r="CM2" s="55">
        <v>4.4287542999999996</v>
      </c>
      <c r="CN2" s="55">
        <v>2860.2988</v>
      </c>
      <c r="CO2" s="55">
        <v>4760.6494000000002</v>
      </c>
      <c r="CP2" s="55">
        <v>1527.933</v>
      </c>
      <c r="CQ2" s="55">
        <v>864.96640000000002</v>
      </c>
      <c r="CR2" s="55">
        <v>455.91043000000002</v>
      </c>
      <c r="CS2" s="55">
        <v>795.86869999999999</v>
      </c>
      <c r="CT2" s="55">
        <v>2668.0571</v>
      </c>
      <c r="CU2" s="55">
        <v>1221.0614</v>
      </c>
      <c r="CV2" s="55">
        <v>2635.6172000000001</v>
      </c>
      <c r="CW2" s="55">
        <v>1225.2936999999999</v>
      </c>
      <c r="CX2" s="55">
        <v>439.08199999999999</v>
      </c>
      <c r="CY2" s="55">
        <v>4141.4565000000002</v>
      </c>
      <c r="CZ2" s="55">
        <v>1500.9159999999999</v>
      </c>
      <c r="DA2" s="55">
        <v>3732.1958</v>
      </c>
      <c r="DB2" s="55">
        <v>4399.2330000000002</v>
      </c>
      <c r="DC2" s="55">
        <v>4837.7870000000003</v>
      </c>
      <c r="DD2" s="55">
        <v>6867.6409999999996</v>
      </c>
      <c r="DE2" s="55">
        <v>915.78809999999999</v>
      </c>
      <c r="DF2" s="55">
        <v>5642.4844000000003</v>
      </c>
      <c r="DG2" s="55">
        <v>1557.2850000000001</v>
      </c>
      <c r="DH2" s="55">
        <v>64.292075999999994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17.863503999999999</v>
      </c>
      <c r="B6">
        <f>BB2</f>
        <v>6.4301485999999999</v>
      </c>
      <c r="C6">
        <f>BC2</f>
        <v>5.8611145000000002</v>
      </c>
      <c r="D6">
        <f>BD2</f>
        <v>5.5586795999999996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23257</v>
      </c>
      <c r="C2" s="51">
        <f ca="1">YEAR(TODAY())-YEAR(B2)+IF(TODAY()&gt;=DATE(YEAR(TODAY()),MONTH(B2),DAY(B2)),0,-1)</f>
        <v>57</v>
      </c>
      <c r="E2" s="47">
        <v>159.30000000000001</v>
      </c>
      <c r="F2" s="48" t="s">
        <v>275</v>
      </c>
      <c r="G2" s="47">
        <v>58.6</v>
      </c>
      <c r="H2" s="46" t="s">
        <v>40</v>
      </c>
      <c r="I2" s="67">
        <f>ROUND(G3/E3^2,1)</f>
        <v>23.1</v>
      </c>
    </row>
    <row r="3" spans="1:9" x14ac:dyDescent="0.3">
      <c r="E3" s="46">
        <f>E2/100</f>
        <v>1.5930000000000002</v>
      </c>
      <c r="F3" s="46" t="s">
        <v>39</v>
      </c>
      <c r="G3" s="46">
        <f>G2</f>
        <v>58.6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김태숙, ID : H1900825)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16:11:02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M17" sqref="M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57</v>
      </c>
      <c r="G12" s="89"/>
      <c r="H12" s="89"/>
      <c r="I12" s="89"/>
      <c r="K12" s="118">
        <f>'개인정보 및 신체계측 입력'!E2</f>
        <v>159.30000000000001</v>
      </c>
      <c r="L12" s="119"/>
      <c r="M12" s="112">
        <f>'개인정보 및 신체계측 입력'!G2</f>
        <v>58.6</v>
      </c>
      <c r="N12" s="113"/>
      <c r="O12" s="108" t="s">
        <v>270</v>
      </c>
      <c r="P12" s="102"/>
      <c r="Q12" s="85">
        <f>'개인정보 및 신체계측 입력'!I2</f>
        <v>23.1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김태숙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85.233999999999995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4.8339999999999996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9.9320000000000004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5.9</v>
      </c>
      <c r="L72" s="34" t="s">
        <v>52</v>
      </c>
      <c r="M72" s="34">
        <f>ROUND('DRIs DATA'!K8,1)</f>
        <v>6.1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103.18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168.97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199.29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147.24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69.55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476.99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168.24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2021-08-27T01:13:31Z</dcterms:modified>
</cp:coreProperties>
</file>