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<sst xmlns="http://schemas.openxmlformats.org/spreadsheetml/2006/main" count="692" uniqueCount="338">
  <si>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</si>
  <si>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</si>
  <si>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</si>
  <si>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</si>
  <si>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</si>
  <si>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</si>
  <si>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</si>
  <si>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</si>
  <si>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</si>
  <si>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</si>
  <si>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</si>
  <si>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</si>
  <si>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</si>
  <si>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</si>
  <si>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</si>
  <si>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</si>
  <si>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</si>
  <si>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</si>
  <si>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</si>
  <si>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</si>
  <si>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</si>
  <si>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</si>
  <si>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</si>
  <si>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</si>
  <si>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</si>
  <si>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</si>
  <si>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</si>
  <si>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</si>
  <si>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</si>
  <si>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</si>
  <si>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</si>
  <si>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</si>
  <si>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</si>
  <si>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</si>
  <si>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</si>
  <si>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</si>
  <si>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</si>
  <si>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</si>
  <si>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</si>
  <si>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</si>
  <si>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</si>
  <si>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</si>
  <si>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</si>
  <si>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</si>
  <si>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</si>
  <si>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</si>
  <si>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</si>
  <si>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</si>
  <si>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</si>
  <si>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</si>
  <si>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</si>
  <si>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</si>
  <si>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</si>
  <si>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</si>
  <si>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</si>
  <si>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</si>
  <si>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</si>
  <si>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</si>
  <si>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</si>
  <si>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</si>
  <si>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</si>
  <si>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</si>
  <si>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</si>
  <si>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</si>
  <si>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</si>
  <si>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</si>
  <si>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</si>
  <si>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</si>
  <si>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</si>
  <si>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</si>
  <si>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</si>
  <si>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</si>
  <si>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</si>
  <si>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</si>
  <si>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</si>
  <si>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</si>
  <si>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</si>
  <si>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</si>
  <si>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</si>
  <si>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</si>
  <si>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</si>
  <si>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</si>
  <si>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</si>
  <si>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</si>
  <si>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</si>
  <si>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</si>
  <si>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</si>
  <si>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</si>
  <si>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</si>
  <si>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</si>
  <si>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</si>
  <si>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</si>
  <si>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</si>
  <si>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</si>
  <si>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</si>
  <si>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</si>
  <si>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</si>
  <si>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</si>
  <si>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</si>
  <si>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</si>
  <si>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</si>
  <si>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</si>
  <si>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</si>
  <si>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</si>
  <si>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</si>
  <si>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</si>
  <si>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</si>
  <si>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</si>
  <si>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</si>
  <si>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</si>
  <si>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</si>
  <si>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</si>
  <si>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</si>
  <si>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</si>
  <si>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</si>
  <si>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</si>
  <si>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</si>
  <si>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</si>
  <si>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</si>
  <si>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</si>
  <si>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</si>
  <si>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</si>
  <si>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</si>
  <si>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</si>
  <si>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</si>
  <si>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</si>
  <si>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</si>
  <si>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</si>
  <si>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</si>
  <si>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</si>
  <si>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</si>
  <si>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</si>
  <si>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</si>
  <si>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</si>
  <si>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</si>
  <si>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</si>
  <si>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</si>
  <si>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</si>
  <si>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</si>
  <si>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</si>
  <si>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</si>
  <si>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</si>
  <si>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</si>
  <si>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</si>
  <si>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</si>
  <si>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</si>
  <si>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</si>
  <si>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</si>
  <si>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</si>
  <si>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</si>
  <si>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</si>
  <si>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</si>
  <si>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</si>
  <si>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</si>
  <si>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</si>
  <si>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</si>
  <si>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</si>
  <si>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</si>
  <si>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</si>
  <si>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</si>
  <si>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</si>
  <si>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</si>
  <si>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</si>
  <si>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</si>
  <si>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</si>
  <si>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</si>
  <si>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</si>
  <si>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</si>
  <si>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</si>
  <si>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</si>
  <si>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</si>
  <si>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</si>
  <si>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</si>
  <si>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</si>
  <si>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</si>
  <si>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</si>
  <si>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</si>
  <si>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</si>
  <si>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</si>
  <si>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</si>
  <si>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</si>
  <si>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</si>
  <si>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</si>
  <si>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</si>
  <si>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</si>
  <si>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</si>
  <si>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</si>
  <si>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</si>
  <si>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</si>
  <si>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</si>
  <si>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</si>
  <si>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</si>
  <si>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</si>
  <si>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</si>
  <si>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</si>
  <si>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</si>
  <si>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</si>
  <si>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</si>
  <si>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</si>
  <si>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</si>
  <si>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</si>
  <si>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</si>
  <si>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</si>
  <si>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</si>
  <si>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</si>
  <si>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</si>
  <si>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</si>
  <si>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</si>
  <si>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</si>
  <si>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</si>
  <si>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</si>
  <si>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</si>
  <si>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</si>
  <si>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</si>
  <si>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</si>
  <si>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</si>
  <si>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</si>
  <si>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</si>
  <si>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</si>
  <si>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</si>
  <si>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</si>
  <si>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</si>
  <si>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</si>
  <si>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</si>
  <si>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</si>
  <si>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</si>
  <si>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</si>
  <si>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</si>
  <si>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</si>
  <si>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</si>
  <si>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</si>
  <si>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</si>
  <si>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</si>
  <si>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</si>
  <si>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</si>
  <si>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</si>
  <si>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</si>
  <si>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</si>
  <si>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</si>
  <si>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</si>
  <si>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</si>
  <si>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</si>
  <si>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</si>
  <si>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</si>
  <si>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</si>
  <si>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</si>
  <si>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</si>
  <si>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</si>
  <si>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</si>
  <si>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</si>
  <si>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</si>
  <si>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</si>
  <si>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</si>
  <si>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</si>
  <si>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</si>
  <si>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</si>
  <si>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</si>
  <si>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</si>
  <si>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</si>
  <si>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</si>
  <si>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</si>
  <si>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</si>
  <si>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</si>
  <si>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</si>
  <si>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</si>
  <si>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</si>
  <si>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</si>
  <si>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</si>
  <si>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</si>
  <si>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</si>
  <si>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</si>
  <si>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</si>
  <si>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</si>
  <si>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</si>
  <si>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</si>
  <si>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</si>
  <si>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</si>
  <si>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</si>
  <si>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</si>
  <si>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</si>
  <si>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</si>
  <si>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</si>
  <si>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</si>
  <si>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</si>
  <si>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</si>
  <si>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</si>
  <si>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</si>
  <si>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</si>
  <si>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</si>
  <si>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</si>
  <si>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</si>
  <si>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</si>
  <si>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</si>
  <si>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</si>
  <si>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</si>
  <si>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</si>
  <si>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</si>
  <si>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</si>
  <si>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</si>
  <si>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</si>
  <si>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</si>
  <si>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</si>
  <si>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</si>
  <si>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</si>
  <si>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</si>
  <si>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</si>
  <si>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</si>
  <si>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</si>
  <si>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</si>
  <si>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</si>
  <si>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</si>
  <si>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</si>
  <si>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</si>
  <si>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</si>
  <si>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</si>
  <si>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</si>
  <si>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</si>
  <si>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</si>
  <si>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</si>
  <si>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</si>
  <si>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</si>
  <si>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</si>
  <si>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</si>
  <si>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</si>
  <si>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</si>
  <si>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</si>
  <si>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</si>
  <si>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</si>
  <si>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</si>
  <si>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</si>
  <si>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</si>
  <si>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</si>
  <si>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</si>
  <si>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M</t>
  </si>
  <si>
    <t>(설문지 : FFQ 95문항 설문지, 사용자 : 조형석, ID : H1900826)</t>
  </si>
  <si>
    <t>2021년 08월 26일 16:12:01</t>
  </si>
  <si>
    <t>H1900826</t>
  </si>
  <si>
    <t>조형석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</si>
</sst>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23.359434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0.53771745999999998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0.40993592000000001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442.78811999999999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1370.3431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55.942740000000001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27.092766000000001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4.6395679999999997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241.89085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4.7916419999999996E-3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1.9394107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11.918183000000001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19.987385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32.205092999999998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9.9179999999999993</c:v>
                </c:pt>
                <c:pt idx="1">
                  <c:v>2.778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1.4064364</c:v>
                </c:pt>
                <c:pt idx="1">
                  <c:v>1.4173845</c:v>
                </c:pt>
                <c:pt idx="2">
                  <c:v>1.3799922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251.13115999999999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6.2472754000000004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85.1</c:v>
                </c:pt>
                <c:pt idx="1">
                  <c:v>4.0419999999999998</c:v>
                </c:pt>
                <c:pt idx="2">
                  <c:v>10.858000000000001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1125.0264999999999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32.680439999999997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163.29155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0.23933341999999999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3247.3937999999998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5.0661196999999998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0.61188924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95.92492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0.45938203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7.0516844000000001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0.61188924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266.33307000000002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0.90206589999999998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조형석, ID : H1900826)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16:12:01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1125.0264999999999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23.359434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11.918183000000001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85.1</v>
      </c>
      <c r="G8" s="59">
        <f>'DRIs DATA 입력'!G8</f>
        <v>4.0419999999999998</v>
      </c>
      <c r="H8" s="59">
        <f>'DRIs DATA 입력'!H8</f>
        <v>10.858000000000001</v>
      </c>
      <c r="I8" s="55"/>
      <c r="J8" s="59" t="s">
        <v>215</v>
      </c>
      <c r="K8" s="59">
        <f>'DRIs DATA 입력'!K8</f>
        <v>9.9179999999999993</v>
      </c>
      <c r="L8" s="59">
        <f>'DRIs DATA 입력'!L8</f>
        <v>2.778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251.13115999999999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6.2472754000000004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0.23933341999999999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95.92492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32.680439999999997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0.70068989999999998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0.45938203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7.0516844000000001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0.61188924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266.33307000000002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0.90206589999999998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0.53771745999999998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0.40993592000000001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163.29155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442.78811999999999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3247.3937999999998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1370.3431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55.942740000000001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27.092766000000001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5.0661196999999998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4.6395679999999997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241.89085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4.7916419999999996E-3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1.9394107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19.987385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32.205092999999998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7" sqref="L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305</v>
      </c>
      <c r="B1" s="55" t="s">
        <v>334</v>
      </c>
      <c r="G1" s="56" t="s">
        <v>330</v>
      </c>
      <c r="H1" s="55" t="s">
        <v>335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332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2200</v>
      </c>
      <c r="C6" s="60">
        <v>1125.0264999999999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50</v>
      </c>
      <c r="P6" s="60">
        <v>60</v>
      </c>
      <c r="Q6" s="60">
        <v>0</v>
      </c>
      <c r="R6" s="60">
        <v>0</v>
      </c>
      <c r="S6" s="60">
        <v>23.359434</v>
      </c>
      <c r="U6" s="60" t="s">
        <v>313</v>
      </c>
      <c r="V6" s="60">
        <v>0</v>
      </c>
      <c r="W6" s="60">
        <v>0</v>
      </c>
      <c r="X6" s="60">
        <v>25</v>
      </c>
      <c r="Y6" s="60">
        <v>0</v>
      </c>
      <c r="Z6" s="60">
        <v>11.918183000000001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85.1</v>
      </c>
      <c r="G8" s="60">
        <v>4.0419999999999998</v>
      </c>
      <c r="H8" s="60">
        <v>10.858000000000001</v>
      </c>
      <c r="J8" s="60" t="s">
        <v>314</v>
      </c>
      <c r="K8" s="60">
        <v>9.9179999999999993</v>
      </c>
      <c r="L8" s="60">
        <v>2.778</v>
      </c>
    </row>
    <row r="13" spans="1:27" x14ac:dyDescent="0.3">
      <c r="A13" s="61" t="s">
        <v>301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530</v>
      </c>
      <c r="C16" s="60">
        <v>750</v>
      </c>
      <c r="D16" s="60">
        <v>0</v>
      </c>
      <c r="E16" s="60">
        <v>3000</v>
      </c>
      <c r="F16" s="60">
        <v>251.13115999999999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6.2472754000000004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0.23933341999999999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95.92492</v>
      </c>
    </row>
    <row r="23" spans="1:62" x14ac:dyDescent="0.3">
      <c r="A23" s="61" t="s">
        <v>317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331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32.680439999999997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0.70068989999999998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0.45938203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7.0516844000000001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0.61188924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266.33307000000002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0.90206589999999998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0.53771745999999998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0.40993592000000001</v>
      </c>
    </row>
    <row r="33" spans="1:68" x14ac:dyDescent="0.3">
      <c r="A33" s="61" t="s">
        <v>320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163.29155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442.78811999999999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3247.3937999999998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1370.3431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55.942740000000001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27.092766000000001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5.0661196999999998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4.6395679999999997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241.89085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4.7916419999999996E-3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1.9394107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19.987385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32.205092999999998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333</v>
      </c>
      <c r="D2" s="55">
        <v>64</v>
      </c>
      <c r="E2" s="55">
        <v>1125.0264999999999</v>
      </c>
      <c r="F2" s="55">
        <v>183.07401999999999</v>
      </c>
      <c r="G2" s="55">
        <v>8.6949850000000009</v>
      </c>
      <c r="H2" s="55">
        <v>6.1185780000000003</v>
      </c>
      <c r="I2" s="55">
        <v>2.5764071999999998</v>
      </c>
      <c r="J2" s="55">
        <v>23.359434</v>
      </c>
      <c r="K2" s="55">
        <v>19.835379</v>
      </c>
      <c r="L2" s="55">
        <v>3.5240556999999999</v>
      </c>
      <c r="M2" s="55">
        <v>11.918183000000001</v>
      </c>
      <c r="N2" s="55">
        <v>0.37245060000000002</v>
      </c>
      <c r="O2" s="55">
        <v>5.3458014</v>
      </c>
      <c r="P2" s="55">
        <v>469.12599999999998</v>
      </c>
      <c r="Q2" s="55">
        <v>12.856854</v>
      </c>
      <c r="R2" s="55">
        <v>251.13115999999999</v>
      </c>
      <c r="S2" s="55">
        <v>14.514324999999999</v>
      </c>
      <c r="T2" s="55">
        <v>2839.402</v>
      </c>
      <c r="U2" s="55">
        <v>0.23933341999999999</v>
      </c>
      <c r="V2" s="55">
        <v>6.2472754000000004</v>
      </c>
      <c r="W2" s="55">
        <v>95.92492</v>
      </c>
      <c r="X2" s="55">
        <v>32.680439999999997</v>
      </c>
      <c r="Y2" s="55">
        <v>0.70068989999999998</v>
      </c>
      <c r="Z2" s="55">
        <v>0.45938203</v>
      </c>
      <c r="AA2" s="55">
        <v>7.0516844000000001</v>
      </c>
      <c r="AB2" s="55">
        <v>0.61188924</v>
      </c>
      <c r="AC2" s="55">
        <v>266.33307000000002</v>
      </c>
      <c r="AD2" s="55">
        <v>0.90206589999999998</v>
      </c>
      <c r="AE2" s="55">
        <v>0.53771745999999998</v>
      </c>
      <c r="AF2" s="55">
        <v>0.40993592000000001</v>
      </c>
      <c r="AG2" s="55">
        <v>163.29155</v>
      </c>
      <c r="AH2" s="55">
        <v>125.29062</v>
      </c>
      <c r="AI2" s="55">
        <v>38.000923</v>
      </c>
      <c r="AJ2" s="55">
        <v>442.78811999999999</v>
      </c>
      <c r="AK2" s="55">
        <v>3247.3937999999998</v>
      </c>
      <c r="AL2" s="55">
        <v>55.942740000000001</v>
      </c>
      <c r="AM2" s="55">
        <v>1370.3431</v>
      </c>
      <c r="AN2" s="55">
        <v>27.092766000000001</v>
      </c>
      <c r="AO2" s="55">
        <v>5.0661196999999998</v>
      </c>
      <c r="AP2" s="55">
        <v>4.6772485000000001</v>
      </c>
      <c r="AQ2" s="55">
        <v>0.38887149999999998</v>
      </c>
      <c r="AR2" s="55">
        <v>4.6395679999999997</v>
      </c>
      <c r="AS2" s="55">
        <v>241.89085</v>
      </c>
      <c r="AT2" s="55">
        <v>4.7916419999999996E-3</v>
      </c>
      <c r="AU2" s="55">
        <v>1.9394107</v>
      </c>
      <c r="AV2" s="55">
        <v>19.987385</v>
      </c>
      <c r="AW2" s="55">
        <v>32.205092999999998</v>
      </c>
      <c r="AX2" s="55">
        <v>9.1033205000000006E-2</v>
      </c>
      <c r="AY2" s="55">
        <v>0.17768540999999999</v>
      </c>
      <c r="AZ2" s="55">
        <v>35.738007000000003</v>
      </c>
      <c r="BA2" s="55">
        <v>4.2051030000000003</v>
      </c>
      <c r="BB2" s="55">
        <v>1.4064364</v>
      </c>
      <c r="BC2" s="55">
        <v>1.4173845</v>
      </c>
      <c r="BD2" s="55">
        <v>1.3799922</v>
      </c>
      <c r="BE2" s="55">
        <v>9.4792119999999994E-2</v>
      </c>
      <c r="BF2" s="55">
        <v>0.59184539999999997</v>
      </c>
      <c r="BG2" s="55">
        <v>2.7754896000000001E-3</v>
      </c>
      <c r="BH2" s="55">
        <v>3.4300353999999998E-3</v>
      </c>
      <c r="BI2" s="55">
        <v>2.4313646999999999E-3</v>
      </c>
      <c r="BJ2" s="55">
        <v>9.8250999999999998E-3</v>
      </c>
      <c r="BK2" s="55">
        <v>2.1349920000000001E-4</v>
      </c>
      <c r="BL2" s="55">
        <v>0.2398158</v>
      </c>
      <c r="BM2" s="55">
        <v>2.8336494000000001</v>
      </c>
      <c r="BN2" s="55">
        <v>1.0081070000000001</v>
      </c>
      <c r="BO2" s="55">
        <v>41.574509999999997</v>
      </c>
      <c r="BP2" s="55">
        <v>8.8176109999999994</v>
      </c>
      <c r="BQ2" s="55">
        <v>13.998105000000001</v>
      </c>
      <c r="BR2" s="55">
        <v>44.622044000000002</v>
      </c>
      <c r="BS2" s="55">
        <v>3.367937</v>
      </c>
      <c r="BT2" s="55">
        <v>12.327533000000001</v>
      </c>
      <c r="BU2" s="55">
        <v>3.5904300000000001E-5</v>
      </c>
      <c r="BV2" s="55">
        <v>2.8910127999999999E-5</v>
      </c>
      <c r="BW2" s="55">
        <v>0.76567626</v>
      </c>
      <c r="BX2" s="55">
        <v>0.6647459</v>
      </c>
      <c r="BY2" s="55">
        <v>1.7231604000000001E-2</v>
      </c>
      <c r="BZ2" s="55">
        <v>3.7458639999999997E-5</v>
      </c>
      <c r="CA2" s="55">
        <v>7.2882680000000005E-2</v>
      </c>
      <c r="CB2" s="55">
        <v>8.9639999999999992E-6</v>
      </c>
      <c r="CC2" s="55">
        <v>1.4684333000000001E-2</v>
      </c>
      <c r="CD2" s="55">
        <v>2.5295439999999999E-2</v>
      </c>
      <c r="CE2" s="55">
        <v>5.2327123000000001E-3</v>
      </c>
      <c r="CF2" s="55">
        <v>7.2520610000000004E-6</v>
      </c>
      <c r="CG2" s="55">
        <v>0</v>
      </c>
      <c r="CH2" s="55">
        <v>3.0726000000000001E-4</v>
      </c>
      <c r="CI2" s="55">
        <v>0</v>
      </c>
      <c r="CJ2" s="55">
        <v>7.0440600000000006E-2</v>
      </c>
      <c r="CK2" s="55">
        <v>1.2496833E-3</v>
      </c>
      <c r="CL2" s="55">
        <v>2.8782642000000001E-2</v>
      </c>
      <c r="CM2" s="55">
        <v>2.6099348</v>
      </c>
      <c r="CN2" s="55">
        <v>907.44889999999998</v>
      </c>
      <c r="CO2" s="55">
        <v>1528.4730999999999</v>
      </c>
      <c r="CP2" s="55">
        <v>447.24405000000002</v>
      </c>
      <c r="CQ2" s="55">
        <v>263.72329999999999</v>
      </c>
      <c r="CR2" s="55">
        <v>143.59866</v>
      </c>
      <c r="CS2" s="55">
        <v>261.4273</v>
      </c>
      <c r="CT2" s="55">
        <v>851.15282999999999</v>
      </c>
      <c r="CU2" s="55">
        <v>367.26105000000001</v>
      </c>
      <c r="CV2" s="55">
        <v>866.63715000000002</v>
      </c>
      <c r="CW2" s="55">
        <v>364.73595999999998</v>
      </c>
      <c r="CX2" s="55">
        <v>134.06229999999999</v>
      </c>
      <c r="CY2" s="55">
        <v>1356.5577000000001</v>
      </c>
      <c r="CZ2" s="55">
        <v>511.19893999999999</v>
      </c>
      <c r="DA2" s="55">
        <v>1249.6690000000001</v>
      </c>
      <c r="DB2" s="55">
        <v>1516.8713</v>
      </c>
      <c r="DC2" s="55">
        <v>1545.5084999999999</v>
      </c>
      <c r="DD2" s="55">
        <v>2035.431</v>
      </c>
      <c r="DE2" s="55">
        <v>309.6626</v>
      </c>
      <c r="DF2" s="55">
        <v>1752.7070000000001</v>
      </c>
      <c r="DG2" s="55">
        <v>464.86795000000001</v>
      </c>
      <c r="DH2" s="55">
        <v>7.0116662999999999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4.2051030000000003</v>
      </c>
      <c r="B6">
        <f>BB2</f>
        <v>1.4064364</v>
      </c>
      <c r="C6">
        <f>BC2</f>
        <v>1.4173845</v>
      </c>
      <c r="D6">
        <f>BD2</f>
        <v>1.3799922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6" sqref="D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20989</v>
      </c>
      <c r="C2" s="51">
        <f ca="1">YEAR(TODAY())-YEAR(B2)+IF(TODAY()&gt;=DATE(YEAR(TODAY()),MONTH(B2),DAY(B2)),0,-1)</f>
        <v>64</v>
      </c>
      <c r="E2" s="47">
        <v>170.2</v>
      </c>
      <c r="F2" s="48" t="s">
        <v>275</v>
      </c>
      <c r="G2" s="47">
        <v>65.8</v>
      </c>
      <c r="H2" s="46" t="s">
        <v>40</v>
      </c>
      <c r="I2" s="67">
        <f>ROUND(G3/E3^2,1)</f>
        <v>22.7</v>
      </c>
    </row>
    <row r="3" spans="1:9" x14ac:dyDescent="0.3">
      <c r="E3" s="46">
        <f>E2/100</f>
        <v>1.702</v>
      </c>
      <c r="F3" s="46" t="s">
        <v>39</v>
      </c>
      <c r="G3" s="46">
        <f>G2</f>
        <v>65.8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조형석, ID : H1900826)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16:12:01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M17" sqref="M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44400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64</v>
      </c>
      <c r="G12" s="89"/>
      <c r="H12" s="89"/>
      <c r="I12" s="89"/>
      <c r="K12" s="118">
        <f>'개인정보 및 신체계측 입력'!E2</f>
        <v>170.2</v>
      </c>
      <c r="L12" s="119"/>
      <c r="M12" s="112">
        <f>'개인정보 및 신체계측 입력'!G2</f>
        <v>65.8</v>
      </c>
      <c r="N12" s="113"/>
      <c r="O12" s="108" t="s">
        <v>270</v>
      </c>
      <c r="P12" s="102"/>
      <c r="Q12" s="85">
        <f>'개인정보 및 신체계측 입력'!I2</f>
        <v>22.7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조형석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85.1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4.0419999999999998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10.858000000000001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2.8</v>
      </c>
      <c r="L72" s="34" t="s">
        <v>52</v>
      </c>
      <c r="M72" s="34">
        <f>ROUND('DRIs DATA'!K8,1)</f>
        <v>9.9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33.479999999999997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52.06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32.68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40.79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20.41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216.49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50.66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2021-08-27T01:14:57Z</dcterms:modified>
</cp:coreProperties>
</file>