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<sst xmlns="http://schemas.openxmlformats.org/spreadsheetml/2006/main" count="692" uniqueCount="352">
  <si>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</si>
  <si>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</si>
  <si>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</si>
  <si>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</si>
  <si>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</si>
  <si>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</si>
  <si>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</si>
  <si>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</si>
  <si>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</si>
  <si>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</si>
  <si>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</si>
  <si>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</si>
  <si>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</si>
  <si>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</si>
  <si>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</si>
  <si>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</si>
  <si>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</si>
  <si>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</si>
  <si>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</si>
  <si>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</si>
  <si>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</si>
  <si>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</si>
  <si>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</si>
  <si>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</si>
  <si>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</si>
  <si>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</si>
  <si>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</si>
  <si>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</si>
  <si>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</si>
  <si>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</si>
  <si>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</si>
  <si>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</si>
  <si>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</si>
  <si>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</si>
  <si>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</si>
  <si>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</si>
  <si>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</si>
  <si>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</si>
  <si>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</si>
  <si>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</si>
  <si>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</si>
  <si>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</si>
  <si>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</si>
  <si>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</si>
  <si>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</si>
  <si>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</si>
  <si>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</si>
  <si>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</si>
  <si>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</si>
  <si>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</si>
  <si>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</si>
  <si>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</si>
  <si>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</si>
  <si>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</si>
  <si>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</si>
  <si>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</si>
  <si>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</si>
  <si>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</si>
  <si>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</si>
  <si>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</si>
  <si>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</si>
  <si>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</si>
  <si>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</si>
  <si>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</si>
  <si>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</si>
  <si>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</si>
  <si>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</si>
  <si>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</si>
  <si>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</si>
  <si>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</si>
  <si>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</si>
  <si>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</si>
  <si>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</si>
  <si>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</si>
  <si>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</si>
  <si>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</si>
  <si>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</si>
  <si>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</si>
  <si>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</si>
  <si>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</si>
  <si>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</si>
  <si>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</si>
  <si>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</si>
  <si>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</si>
  <si>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</si>
  <si>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</si>
  <si>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</si>
  <si>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</si>
  <si>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</si>
  <si>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</si>
  <si>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</si>
  <si>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</si>
  <si>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</si>
  <si>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</si>
  <si>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</si>
  <si>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</si>
  <si>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</si>
  <si>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</si>
  <si>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</si>
  <si>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</si>
  <si>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</si>
  <si>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</si>
  <si>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</si>
  <si>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</si>
  <si>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</si>
  <si>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</si>
  <si>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</si>
  <si>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</si>
  <si>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</si>
  <si>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</si>
  <si>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</si>
  <si>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</si>
  <si>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</si>
  <si>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</si>
  <si>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</si>
  <si>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</si>
  <si>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</si>
  <si>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</si>
  <si>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</si>
  <si>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</si>
  <si>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</si>
  <si>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</si>
  <si>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</si>
  <si>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</si>
  <si>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</si>
  <si>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</si>
  <si>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</si>
  <si>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</si>
  <si>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</si>
  <si>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</si>
  <si>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</si>
  <si>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</si>
  <si>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</si>
  <si>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</si>
  <si>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</si>
  <si>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</si>
  <si>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</si>
  <si>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</si>
  <si>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</si>
  <si>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</si>
  <si>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</si>
  <si>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</si>
  <si>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</si>
  <si>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</si>
  <si>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</si>
  <si>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</si>
  <si>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</si>
  <si>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</si>
  <si>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</si>
  <si>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</si>
  <si>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</si>
  <si>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</si>
  <si>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</si>
  <si>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</si>
  <si>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</si>
  <si>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</si>
  <si>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</si>
  <si>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</si>
  <si>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</si>
  <si>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</si>
  <si>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</si>
  <si>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</si>
  <si>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</si>
  <si>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</si>
  <si>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</si>
  <si>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</si>
  <si>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</si>
  <si>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</si>
  <si>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</si>
  <si>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</si>
  <si>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</si>
  <si>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</si>
  <si>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</si>
  <si>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</si>
  <si>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</si>
  <si>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</si>
  <si>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</si>
  <si>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</si>
  <si>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</si>
  <si>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</si>
  <si>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</si>
  <si>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</si>
  <si>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</si>
  <si>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</si>
  <si>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</si>
  <si>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</si>
  <si>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</si>
  <si>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</si>
  <si>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</si>
  <si>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</si>
  <si>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</si>
  <si>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</si>
  <si>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</si>
  <si>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</si>
  <si>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</si>
  <si>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</si>
  <si>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</si>
  <si>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</si>
  <si>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</si>
  <si>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</si>
  <si>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</si>
  <si>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</si>
  <si>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</si>
  <si>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</si>
  <si>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</si>
  <si>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</si>
  <si>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</si>
  <si>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</si>
  <si>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</si>
  <si>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</si>
  <si>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</si>
  <si>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</si>
  <si>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</si>
  <si>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</si>
  <si>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</si>
  <si>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</si>
  <si>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</si>
  <si>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</si>
  <si>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</si>
  <si>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</si>
  <si>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</si>
  <si>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</si>
  <si>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</si>
  <si>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</si>
  <si>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</si>
  <si>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</si>
  <si>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</si>
  <si>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</si>
  <si>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</si>
  <si>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</si>
  <si>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</si>
  <si>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</si>
  <si>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</si>
  <si>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</si>
  <si>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</si>
  <si>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</si>
  <si>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</si>
  <si>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</si>
  <si>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</si>
  <si>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</si>
  <si>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</si>
  <si>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</si>
  <si>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</si>
  <si>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</si>
  <si>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</si>
  <si>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</si>
  <si>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</si>
  <si>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</si>
  <si>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</si>
  <si>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</si>
  <si>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</si>
  <si>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</si>
  <si>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</si>
  <si>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</si>
  <si>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</si>
  <si>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</si>
  <si>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</si>
  <si>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</si>
  <si>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</si>
  <si>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</si>
  <si>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</si>
  <si>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</si>
  <si>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</si>
  <si>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</si>
  <si>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</si>
  <si>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</si>
  <si>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</si>
  <si>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</si>
  <si>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</si>
  <si>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</si>
  <si>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</si>
  <si>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</si>
  <si>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</si>
  <si>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</si>
  <si>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</si>
  <si>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</si>
  <si>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</si>
  <si>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</si>
  <si>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</si>
  <si>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</si>
  <si>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</si>
  <si>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</si>
  <si>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</si>
  <si>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</si>
  <si>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</si>
  <si>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</si>
  <si>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</si>
  <si>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</si>
  <si>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</si>
  <si>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</si>
  <si>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</si>
  <si>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</si>
  <si>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</si>
  <si>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</si>
  <si>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</si>
  <si>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</si>
  <si>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</si>
  <si>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</si>
  <si>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</si>
  <si>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지용성 비타민</t>
    <phoneticPr fontId="1" type="noConversion"/>
  </si>
  <si>
    <t>비타민B12</t>
    <phoneticPr fontId="1" type="noConversion"/>
  </si>
  <si>
    <t>적정비율(최소)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</si>
  <si>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</si>
  <si>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</si>
  <si>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</si>
  <si>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</si>
  <si>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</si>
  <si>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</si>
  <si>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</si>
  <si>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</si>
  <si>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</si>
  <si>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</si>
  <si>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</si>
  <si>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</si>
  <si>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</si>
  <si>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</si>
  <si>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</si>
  <si>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</si>
  <si>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리보플라빈</t>
    <phoneticPr fontId="1" type="noConversion"/>
  </si>
  <si>
    <t>정보</t>
    <phoneticPr fontId="1" type="noConversion"/>
  </si>
  <si>
    <t>(설문지 : FFQ 95문항 설문지, 사용자 : 김태은, ID : H1900827)</t>
  </si>
  <si>
    <t>출력시각</t>
    <phoneticPr fontId="1" type="noConversion"/>
  </si>
  <si>
    <t>2021년 08월 26일 16:12:56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</si>
  <si>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</si>
  <si>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</si>
  <si>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</si>
  <si>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</si>
  <si>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</si>
  <si>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</si>
  <si>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</si>
  <si>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</si>
  <si>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</si>
  <si>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</si>
  <si>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</si>
  <si>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</si>
  <si>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</si>
  <si>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</si>
  <si>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</si>
  <si>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</si>
  <si>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</si>
  <si>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</si>
  <si>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</si>
  <si>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</si>
  <si>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</si>
  <si>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</si>
  <si>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</si>
  <si>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</si>
  <si>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</si>
  <si>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요오드</t>
    <phoneticPr fontId="1" type="noConversion"/>
  </si>
  <si>
    <t>평균필요량</t>
    <phoneticPr fontId="1" type="noConversion"/>
  </si>
  <si>
    <t>H1900827</t>
  </si>
  <si>
    <t>김태은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</si>
</sst>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48.498652999999997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2.2085602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3.3461175000000001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863.75160000000005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3440.1062000000002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132.98074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140.57314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8.5306409999999993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749.34076000000005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3.7119276999999999E-2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2.1570239999999998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26.844116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105.34471000000001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45.611199999999997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6.0019999999999998</c:v>
                </c:pt>
                <c:pt idx="1">
                  <c:v>12.289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11.837108000000001</c:v>
                </c:pt>
                <c:pt idx="1">
                  <c:v>14.655004999999999</c:v>
                </c:pt>
                <c:pt idx="2">
                  <c:v>10.191795000000001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912.89549999999997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19.090109999999999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66.421000000000006</c:v>
                </c:pt>
                <c:pt idx="1">
                  <c:v>13.862</c:v>
                </c:pt>
                <c:pt idx="2">
                  <c:v>19.716999999999999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1123.701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211.86133000000001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535.54449999999997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3.3365366000000001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5252.85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14.481769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2.4602327000000002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559.16399999999999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1.3419923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13.144636999999999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2.4602327000000002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632.27620000000002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4.5627903999999999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김태은, ID : H1900827)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16:12:56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1123.701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48.498652999999997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26.844116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66.421000000000006</v>
      </c>
      <c r="G8" s="59">
        <f>'DRIs DATA 입력'!G8</f>
        <v>13.862</v>
      </c>
      <c r="H8" s="59">
        <f>'DRIs DATA 입력'!H8</f>
        <v>19.716999999999999</v>
      </c>
      <c r="I8" s="55"/>
      <c r="J8" s="59" t="s">
        <v>215</v>
      </c>
      <c r="K8" s="59">
        <f>'DRIs DATA 입력'!K8</f>
        <v>6.0019999999999998</v>
      </c>
      <c r="L8" s="59">
        <f>'DRIs DATA 입력'!L8</f>
        <v>12.289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912.89549999999997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19.090109999999999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3.3365366000000001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559.16399999999999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211.86133000000001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1.4591035000000001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1.3419923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13.144636999999999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2.4602327000000002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632.27620000000002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4.5627903999999999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2.2085602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3.3461175000000001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535.54449999999997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863.75160000000005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5252.85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3440.1062000000002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132.98074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140.57314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14.481769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8.5306409999999993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749.34076000000005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3.7119276999999999E-2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2.1570239999999998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105.34471000000001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45.611199999999997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4" sqref="L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319</v>
      </c>
      <c r="B1" s="55" t="s">
        <v>320</v>
      </c>
      <c r="G1" s="56" t="s">
        <v>321</v>
      </c>
      <c r="H1" s="55" t="s">
        <v>322</v>
      </c>
    </row>
    <row r="3" spans="1:27" x14ac:dyDescent="0.3">
      <c r="A3" s="65" t="s">
        <v>323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324</v>
      </c>
      <c r="B4" s="66"/>
      <c r="C4" s="66"/>
      <c r="E4" s="62" t="s">
        <v>282</v>
      </c>
      <c r="F4" s="63"/>
      <c r="G4" s="63"/>
      <c r="H4" s="64"/>
      <c r="J4" s="62" t="s">
        <v>325</v>
      </c>
      <c r="K4" s="63"/>
      <c r="L4" s="64"/>
      <c r="N4" s="66" t="s">
        <v>326</v>
      </c>
      <c r="O4" s="66"/>
      <c r="P4" s="66"/>
      <c r="Q4" s="66"/>
      <c r="R4" s="66"/>
      <c r="S4" s="66"/>
      <c r="U4" s="66" t="s">
        <v>327</v>
      </c>
      <c r="V4" s="66"/>
      <c r="W4" s="66"/>
      <c r="X4" s="66"/>
      <c r="Y4" s="66"/>
      <c r="Z4" s="66"/>
    </row>
    <row r="5" spans="1:27" x14ac:dyDescent="0.3">
      <c r="A5" s="60"/>
      <c r="B5" s="60" t="s">
        <v>328</v>
      </c>
      <c r="C5" s="60" t="s">
        <v>329</v>
      </c>
      <c r="E5" s="60"/>
      <c r="F5" s="60" t="s">
        <v>330</v>
      </c>
      <c r="G5" s="60" t="s">
        <v>331</v>
      </c>
      <c r="H5" s="60" t="s">
        <v>326</v>
      </c>
      <c r="J5" s="60"/>
      <c r="K5" s="60" t="s">
        <v>332</v>
      </c>
      <c r="L5" s="60" t="s">
        <v>333</v>
      </c>
      <c r="N5" s="60"/>
      <c r="O5" s="60" t="s">
        <v>334</v>
      </c>
      <c r="P5" s="60" t="s">
        <v>335</v>
      </c>
      <c r="Q5" s="60" t="s">
        <v>336</v>
      </c>
      <c r="R5" s="60" t="s">
        <v>337</v>
      </c>
      <c r="S5" s="60" t="s">
        <v>329</v>
      </c>
      <c r="U5" s="60"/>
      <c r="V5" s="60" t="s">
        <v>334</v>
      </c>
      <c r="W5" s="60" t="s">
        <v>338</v>
      </c>
      <c r="X5" s="60" t="s">
        <v>336</v>
      </c>
      <c r="Y5" s="60" t="s">
        <v>337</v>
      </c>
      <c r="Z5" s="60" t="s">
        <v>329</v>
      </c>
    </row>
    <row r="6" spans="1:27" x14ac:dyDescent="0.3">
      <c r="A6" s="60" t="s">
        <v>339</v>
      </c>
      <c r="B6" s="60">
        <v>1800</v>
      </c>
      <c r="C6" s="60">
        <v>1123.701</v>
      </c>
      <c r="E6" s="60" t="s">
        <v>340</v>
      </c>
      <c r="F6" s="60">
        <v>55</v>
      </c>
      <c r="G6" s="60">
        <v>15</v>
      </c>
      <c r="H6" s="60">
        <v>7</v>
      </c>
      <c r="J6" s="60" t="s">
        <v>301</v>
      </c>
      <c r="K6" s="60">
        <v>0.1</v>
      </c>
      <c r="L6" s="60">
        <v>4</v>
      </c>
      <c r="N6" s="60" t="s">
        <v>341</v>
      </c>
      <c r="O6" s="60">
        <v>40</v>
      </c>
      <c r="P6" s="60">
        <v>50</v>
      </c>
      <c r="Q6" s="60">
        <v>0</v>
      </c>
      <c r="R6" s="60">
        <v>0</v>
      </c>
      <c r="S6" s="60">
        <v>48.498652999999997</v>
      </c>
      <c r="U6" s="60" t="s">
        <v>342</v>
      </c>
      <c r="V6" s="60">
        <v>0</v>
      </c>
      <c r="W6" s="60">
        <v>0</v>
      </c>
      <c r="X6" s="60">
        <v>20</v>
      </c>
      <c r="Y6" s="60">
        <v>0</v>
      </c>
      <c r="Z6" s="60">
        <v>26.844116</v>
      </c>
    </row>
    <row r="7" spans="1:27" x14ac:dyDescent="0.3">
      <c r="E7" s="60" t="s">
        <v>343</v>
      </c>
      <c r="F7" s="60">
        <v>65</v>
      </c>
      <c r="G7" s="60">
        <v>30</v>
      </c>
      <c r="H7" s="60">
        <v>20</v>
      </c>
      <c r="J7" s="60" t="s">
        <v>343</v>
      </c>
      <c r="K7" s="60">
        <v>1</v>
      </c>
      <c r="L7" s="60">
        <v>10</v>
      </c>
    </row>
    <row r="8" spans="1:27" x14ac:dyDescent="0.3">
      <c r="E8" s="60" t="s">
        <v>344</v>
      </c>
      <c r="F8" s="60">
        <v>66.421000000000006</v>
      </c>
      <c r="G8" s="60">
        <v>13.862</v>
      </c>
      <c r="H8" s="60">
        <v>19.716999999999999</v>
      </c>
      <c r="J8" s="60" t="s">
        <v>302</v>
      </c>
      <c r="K8" s="60">
        <v>6.0019999999999998</v>
      </c>
      <c r="L8" s="60">
        <v>12.289</v>
      </c>
    </row>
    <row r="13" spans="1:27" x14ac:dyDescent="0.3">
      <c r="A13" s="61" t="s">
        <v>299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287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303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286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286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338</v>
      </c>
      <c r="R15" s="60" t="s">
        <v>345</v>
      </c>
      <c r="S15" s="60" t="s">
        <v>279</v>
      </c>
      <c r="T15" s="60" t="s">
        <v>276</v>
      </c>
      <c r="V15" s="60"/>
      <c r="W15" s="60" t="s">
        <v>277</v>
      </c>
      <c r="X15" s="60" t="s">
        <v>286</v>
      </c>
      <c r="Y15" s="60" t="s">
        <v>278</v>
      </c>
      <c r="Z15" s="60" t="s">
        <v>279</v>
      </c>
      <c r="AA15" s="60" t="s">
        <v>329</v>
      </c>
    </row>
    <row r="16" spans="1:27" x14ac:dyDescent="0.3">
      <c r="A16" s="60" t="s">
        <v>304</v>
      </c>
      <c r="B16" s="60">
        <v>430</v>
      </c>
      <c r="C16" s="60">
        <v>600</v>
      </c>
      <c r="D16" s="60">
        <v>0</v>
      </c>
      <c r="E16" s="60">
        <v>3000</v>
      </c>
      <c r="F16" s="60">
        <v>912.89549999999997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19.090109999999999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3.3365366000000001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559.16399999999999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288</v>
      </c>
      <c r="I24" s="66"/>
      <c r="J24" s="66"/>
      <c r="K24" s="66"/>
      <c r="L24" s="66"/>
      <c r="M24" s="66"/>
      <c r="O24" s="66" t="s">
        <v>318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289</v>
      </c>
      <c r="AD24" s="66"/>
      <c r="AE24" s="66"/>
      <c r="AF24" s="66"/>
      <c r="AG24" s="66"/>
      <c r="AH24" s="66"/>
      <c r="AJ24" s="66" t="s">
        <v>290</v>
      </c>
      <c r="AK24" s="66"/>
      <c r="AL24" s="66"/>
      <c r="AM24" s="66"/>
      <c r="AN24" s="66"/>
      <c r="AO24" s="66"/>
      <c r="AQ24" s="66" t="s">
        <v>300</v>
      </c>
      <c r="AR24" s="66"/>
      <c r="AS24" s="66"/>
      <c r="AT24" s="66"/>
      <c r="AU24" s="66"/>
      <c r="AV24" s="66"/>
      <c r="AX24" s="66" t="s">
        <v>291</v>
      </c>
      <c r="AY24" s="66"/>
      <c r="AZ24" s="66"/>
      <c r="BA24" s="66"/>
      <c r="BB24" s="66"/>
      <c r="BC24" s="66"/>
      <c r="BE24" s="66" t="s">
        <v>307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286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335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286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286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286</v>
      </c>
      <c r="AF25" s="60" t="s">
        <v>278</v>
      </c>
      <c r="AG25" s="60" t="s">
        <v>346</v>
      </c>
      <c r="AH25" s="60" t="s">
        <v>276</v>
      </c>
      <c r="AJ25" s="60"/>
      <c r="AK25" s="60" t="s">
        <v>277</v>
      </c>
      <c r="AL25" s="60" t="s">
        <v>286</v>
      </c>
      <c r="AM25" s="60" t="s">
        <v>278</v>
      </c>
      <c r="AN25" s="60" t="s">
        <v>279</v>
      </c>
      <c r="AO25" s="60" t="s">
        <v>347</v>
      </c>
      <c r="AQ25" s="60"/>
      <c r="AR25" s="60" t="s">
        <v>277</v>
      </c>
      <c r="AS25" s="60" t="s">
        <v>335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286</v>
      </c>
      <c r="BA25" s="60" t="s">
        <v>345</v>
      </c>
      <c r="BB25" s="60" t="s">
        <v>279</v>
      </c>
      <c r="BC25" s="60" t="s">
        <v>276</v>
      </c>
      <c r="BE25" s="60"/>
      <c r="BF25" s="60" t="s">
        <v>277</v>
      </c>
      <c r="BG25" s="60" t="s">
        <v>286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211.86133000000001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1.4591035000000001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1.3419923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13.144636999999999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2.4602327000000002</v>
      </c>
      <c r="AJ26" s="60" t="s">
        <v>292</v>
      </c>
      <c r="AK26" s="60">
        <v>320</v>
      </c>
      <c r="AL26" s="60">
        <v>400</v>
      </c>
      <c r="AM26" s="60">
        <v>0</v>
      </c>
      <c r="AN26" s="60">
        <v>1000</v>
      </c>
      <c r="AO26" s="60">
        <v>632.27620000000002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4.5627903999999999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2.2085602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3.3461175000000001</v>
      </c>
    </row>
    <row r="33" spans="1:68" x14ac:dyDescent="0.3">
      <c r="A33" s="61" t="s">
        <v>308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310</v>
      </c>
      <c r="W34" s="66"/>
      <c r="X34" s="66"/>
      <c r="Y34" s="66"/>
      <c r="Z34" s="66"/>
      <c r="AA34" s="66"/>
      <c r="AC34" s="66" t="s">
        <v>293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286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286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286</v>
      </c>
      <c r="R35" s="60" t="s">
        <v>278</v>
      </c>
      <c r="S35" s="60" t="s">
        <v>279</v>
      </c>
      <c r="T35" s="60" t="s">
        <v>276</v>
      </c>
      <c r="V35" s="60"/>
      <c r="W35" s="60" t="s">
        <v>334</v>
      </c>
      <c r="X35" s="60" t="s">
        <v>286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335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286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535.54449999999997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863.75160000000005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5252.85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3440.1062000000002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132.98074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140.57314</v>
      </c>
    </row>
    <row r="43" spans="1:68" x14ac:dyDescent="0.3">
      <c r="A43" s="61" t="s">
        <v>294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295</v>
      </c>
      <c r="B44" s="66"/>
      <c r="C44" s="66"/>
      <c r="D44" s="66"/>
      <c r="E44" s="66"/>
      <c r="F44" s="66"/>
      <c r="H44" s="66" t="s">
        <v>311</v>
      </c>
      <c r="I44" s="66"/>
      <c r="J44" s="66"/>
      <c r="K44" s="66"/>
      <c r="L44" s="66"/>
      <c r="M44" s="66"/>
      <c r="O44" s="66" t="s">
        <v>312</v>
      </c>
      <c r="P44" s="66"/>
      <c r="Q44" s="66"/>
      <c r="R44" s="66"/>
      <c r="S44" s="66"/>
      <c r="T44" s="66"/>
      <c r="V44" s="66" t="s">
        <v>296</v>
      </c>
      <c r="W44" s="66"/>
      <c r="X44" s="66"/>
      <c r="Y44" s="66"/>
      <c r="Z44" s="66"/>
      <c r="AA44" s="66"/>
      <c r="AC44" s="66" t="s">
        <v>313</v>
      </c>
      <c r="AD44" s="66"/>
      <c r="AE44" s="66"/>
      <c r="AF44" s="66"/>
      <c r="AG44" s="66"/>
      <c r="AH44" s="66"/>
      <c r="AJ44" s="66" t="s">
        <v>348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297</v>
      </c>
      <c r="AY44" s="66"/>
      <c r="AZ44" s="66"/>
      <c r="BA44" s="66"/>
      <c r="BB44" s="66"/>
      <c r="BC44" s="66"/>
      <c r="BE44" s="66" t="s">
        <v>314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349</v>
      </c>
      <c r="C45" s="60" t="s">
        <v>286</v>
      </c>
      <c r="D45" s="60" t="s">
        <v>278</v>
      </c>
      <c r="E45" s="60" t="s">
        <v>279</v>
      </c>
      <c r="F45" s="60" t="s">
        <v>329</v>
      </c>
      <c r="H45" s="60"/>
      <c r="I45" s="60" t="s">
        <v>277</v>
      </c>
      <c r="J45" s="60" t="s">
        <v>286</v>
      </c>
      <c r="K45" s="60" t="s">
        <v>278</v>
      </c>
      <c r="L45" s="60" t="s">
        <v>337</v>
      </c>
      <c r="M45" s="60" t="s">
        <v>276</v>
      </c>
      <c r="O45" s="60"/>
      <c r="P45" s="60" t="s">
        <v>277</v>
      </c>
      <c r="Q45" s="60" t="s">
        <v>286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286</v>
      </c>
      <c r="Y45" s="60" t="s">
        <v>278</v>
      </c>
      <c r="Z45" s="60" t="s">
        <v>279</v>
      </c>
      <c r="AA45" s="60" t="s">
        <v>347</v>
      </c>
      <c r="AC45" s="60"/>
      <c r="AD45" s="60" t="s">
        <v>277</v>
      </c>
      <c r="AE45" s="60" t="s">
        <v>286</v>
      </c>
      <c r="AF45" s="60" t="s">
        <v>278</v>
      </c>
      <c r="AG45" s="60" t="s">
        <v>346</v>
      </c>
      <c r="AH45" s="60" t="s">
        <v>276</v>
      </c>
      <c r="AJ45" s="60"/>
      <c r="AK45" s="60" t="s">
        <v>277</v>
      </c>
      <c r="AL45" s="60" t="s">
        <v>286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286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286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286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14.481769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8.5306409999999993</v>
      </c>
      <c r="O46" s="60" t="s">
        <v>298</v>
      </c>
      <c r="P46" s="60">
        <v>600</v>
      </c>
      <c r="Q46" s="60">
        <v>800</v>
      </c>
      <c r="R46" s="60">
        <v>0</v>
      </c>
      <c r="S46" s="60">
        <v>10000</v>
      </c>
      <c r="T46" s="60">
        <v>749.34076000000005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3.7119276999999999E-2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2.1570239999999998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105.34471000000001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45.611199999999997</v>
      </c>
      <c r="AX46" s="60" t="s">
        <v>315</v>
      </c>
      <c r="AY46" s="60"/>
      <c r="AZ46" s="60"/>
      <c r="BA46" s="60"/>
      <c r="BB46" s="60"/>
      <c r="BC46" s="60"/>
      <c r="BE46" s="60" t="s">
        <v>316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350</v>
      </c>
      <c r="B2" s="55" t="s">
        <v>351</v>
      </c>
      <c r="C2" s="55" t="s">
        <v>317</v>
      </c>
      <c r="D2" s="55">
        <v>58</v>
      </c>
      <c r="E2" s="55">
        <v>1123.701</v>
      </c>
      <c r="F2" s="55">
        <v>163.38140999999999</v>
      </c>
      <c r="G2" s="55">
        <v>34.097369999999998</v>
      </c>
      <c r="H2" s="55">
        <v>15.714881</v>
      </c>
      <c r="I2" s="55">
        <v>18.382490000000001</v>
      </c>
      <c r="J2" s="55">
        <v>48.498652999999997</v>
      </c>
      <c r="K2" s="55">
        <v>23.022167</v>
      </c>
      <c r="L2" s="55">
        <v>25.476486000000001</v>
      </c>
      <c r="M2" s="55">
        <v>26.844116</v>
      </c>
      <c r="N2" s="55">
        <v>2.2145777</v>
      </c>
      <c r="O2" s="55">
        <v>14.923156000000001</v>
      </c>
      <c r="P2" s="55">
        <v>1147.3693000000001</v>
      </c>
      <c r="Q2" s="55">
        <v>23.558924000000001</v>
      </c>
      <c r="R2" s="55">
        <v>912.89549999999997</v>
      </c>
      <c r="S2" s="55">
        <v>77.573790000000002</v>
      </c>
      <c r="T2" s="55">
        <v>10023.855</v>
      </c>
      <c r="U2" s="55">
        <v>3.3365366000000001</v>
      </c>
      <c r="V2" s="55">
        <v>19.090109999999999</v>
      </c>
      <c r="W2" s="55">
        <v>559.16399999999999</v>
      </c>
      <c r="X2" s="55">
        <v>211.86133000000001</v>
      </c>
      <c r="Y2" s="55">
        <v>1.4591035000000001</v>
      </c>
      <c r="Z2" s="55">
        <v>1.3419923</v>
      </c>
      <c r="AA2" s="55">
        <v>13.144636999999999</v>
      </c>
      <c r="AB2" s="55">
        <v>2.4602327000000002</v>
      </c>
      <c r="AC2" s="55">
        <v>632.27620000000002</v>
      </c>
      <c r="AD2" s="55">
        <v>4.5627903999999999</v>
      </c>
      <c r="AE2" s="55">
        <v>2.2085602</v>
      </c>
      <c r="AF2" s="55">
        <v>3.3461175000000001</v>
      </c>
      <c r="AG2" s="55">
        <v>535.54449999999997</v>
      </c>
      <c r="AH2" s="55">
        <v>376.44922000000003</v>
      </c>
      <c r="AI2" s="55">
        <v>159.09529000000001</v>
      </c>
      <c r="AJ2" s="55">
        <v>863.75160000000005</v>
      </c>
      <c r="AK2" s="55">
        <v>5252.85</v>
      </c>
      <c r="AL2" s="55">
        <v>132.98074</v>
      </c>
      <c r="AM2" s="55">
        <v>3440.1062000000002</v>
      </c>
      <c r="AN2" s="55">
        <v>140.57314</v>
      </c>
      <c r="AO2" s="55">
        <v>14.481769</v>
      </c>
      <c r="AP2" s="55">
        <v>11.809544000000001</v>
      </c>
      <c r="AQ2" s="55">
        <v>2.6722248</v>
      </c>
      <c r="AR2" s="55">
        <v>8.5306409999999993</v>
      </c>
      <c r="AS2" s="55">
        <v>749.34076000000005</v>
      </c>
      <c r="AT2" s="55">
        <v>3.7119276999999999E-2</v>
      </c>
      <c r="AU2" s="55">
        <v>2.1570239999999998</v>
      </c>
      <c r="AV2" s="55">
        <v>105.34471000000001</v>
      </c>
      <c r="AW2" s="55">
        <v>45.611199999999997</v>
      </c>
      <c r="AX2" s="55">
        <v>0.75651389999999996</v>
      </c>
      <c r="AY2" s="55">
        <v>0.85367519999999997</v>
      </c>
      <c r="AZ2" s="55">
        <v>221.57506000000001</v>
      </c>
      <c r="BA2" s="55">
        <v>36.699191999999996</v>
      </c>
      <c r="BB2" s="55">
        <v>11.837108000000001</v>
      </c>
      <c r="BC2" s="55">
        <v>14.655004999999999</v>
      </c>
      <c r="BD2" s="55">
        <v>10.191795000000001</v>
      </c>
      <c r="BE2" s="55">
        <v>0.63237339999999997</v>
      </c>
      <c r="BF2" s="55">
        <v>2.3952298000000001</v>
      </c>
      <c r="BG2" s="55">
        <v>4.5795576000000001E-4</v>
      </c>
      <c r="BH2" s="55">
        <v>1.0773955999999999E-2</v>
      </c>
      <c r="BI2" s="55">
        <v>8.1203530000000003E-3</v>
      </c>
      <c r="BJ2" s="55">
        <v>3.7282553000000003E-2</v>
      </c>
      <c r="BK2" s="55">
        <v>3.5227366999999997E-5</v>
      </c>
      <c r="BL2" s="55">
        <v>0.14527437000000001</v>
      </c>
      <c r="BM2" s="55">
        <v>2.1644230000000002</v>
      </c>
      <c r="BN2" s="55">
        <v>0.42808123999999997</v>
      </c>
      <c r="BO2" s="55">
        <v>30.727370000000001</v>
      </c>
      <c r="BP2" s="55">
        <v>6.1323756999999999</v>
      </c>
      <c r="BQ2" s="55">
        <v>10.013496999999999</v>
      </c>
      <c r="BR2" s="55">
        <v>40.792656000000001</v>
      </c>
      <c r="BS2" s="55">
        <v>14.468939000000001</v>
      </c>
      <c r="BT2" s="55">
        <v>4.9714254999999996</v>
      </c>
      <c r="BU2" s="55">
        <v>2.5034747999999999E-2</v>
      </c>
      <c r="BV2" s="55">
        <v>5.9505532999999999E-2</v>
      </c>
      <c r="BW2" s="55">
        <v>0.37646639999999998</v>
      </c>
      <c r="BX2" s="55">
        <v>0.8456728</v>
      </c>
      <c r="BY2" s="55">
        <v>0.11436702</v>
      </c>
      <c r="BZ2" s="55">
        <v>6.6586194000000005E-4</v>
      </c>
      <c r="CA2" s="55">
        <v>0.70221065999999999</v>
      </c>
      <c r="CB2" s="55">
        <v>4.3721426000000001E-2</v>
      </c>
      <c r="CC2" s="55">
        <v>5.8169810000000002E-2</v>
      </c>
      <c r="CD2" s="55">
        <v>1.1094284999999999</v>
      </c>
      <c r="CE2" s="55">
        <v>3.3198434999999998E-2</v>
      </c>
      <c r="CF2" s="55">
        <v>0.3106235</v>
      </c>
      <c r="CG2" s="55">
        <v>2.4750000000000001E-7</v>
      </c>
      <c r="CH2" s="55">
        <v>1.7224537000000002E-2</v>
      </c>
      <c r="CI2" s="55">
        <v>9.7143199999999996E-8</v>
      </c>
      <c r="CJ2" s="55">
        <v>2.4020898000000002</v>
      </c>
      <c r="CK2" s="55">
        <v>5.5440673999999999E-3</v>
      </c>
      <c r="CL2" s="55">
        <v>0.43772796000000003</v>
      </c>
      <c r="CM2" s="55">
        <v>1.9641016</v>
      </c>
      <c r="CN2" s="55">
        <v>1370.5261</v>
      </c>
      <c r="CO2" s="55">
        <v>2417.1842999999999</v>
      </c>
      <c r="CP2" s="55">
        <v>1910.3656000000001</v>
      </c>
      <c r="CQ2" s="55">
        <v>596.0933</v>
      </c>
      <c r="CR2" s="55">
        <v>310.90010000000001</v>
      </c>
      <c r="CS2" s="55">
        <v>210.34014999999999</v>
      </c>
      <c r="CT2" s="55">
        <v>1372.0643</v>
      </c>
      <c r="CU2" s="55">
        <v>930.60077000000001</v>
      </c>
      <c r="CV2" s="55">
        <v>623.38329999999996</v>
      </c>
      <c r="CW2" s="55">
        <v>1162.3297</v>
      </c>
      <c r="CX2" s="55">
        <v>297.29306000000003</v>
      </c>
      <c r="CY2" s="55">
        <v>1657.356</v>
      </c>
      <c r="CZ2" s="55">
        <v>979.83410000000003</v>
      </c>
      <c r="DA2" s="55">
        <v>2087.1968000000002</v>
      </c>
      <c r="DB2" s="55">
        <v>1907.5038999999999</v>
      </c>
      <c r="DC2" s="55">
        <v>3256.6601999999998</v>
      </c>
      <c r="DD2" s="55">
        <v>5115.4579999999996</v>
      </c>
      <c r="DE2" s="55">
        <v>1408.4353000000001</v>
      </c>
      <c r="DF2" s="55">
        <v>1745.682</v>
      </c>
      <c r="DG2" s="55">
        <v>1173.1954000000001</v>
      </c>
      <c r="DH2" s="55">
        <v>58.020843999999997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36.699191999999996</v>
      </c>
      <c r="B6">
        <f>BB2</f>
        <v>11.837108000000001</v>
      </c>
      <c r="C6">
        <f>BC2</f>
        <v>14.655004999999999</v>
      </c>
      <c r="D6">
        <f>BD2</f>
        <v>10.191795000000001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3" sqref="L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23085</v>
      </c>
      <c r="C2" s="51">
        <f ca="1">YEAR(TODAY())-YEAR(B2)+IF(TODAY()&gt;=DATE(YEAR(TODAY()),MONTH(B2),DAY(B2)),0,-1)</f>
        <v>58</v>
      </c>
      <c r="E2" s="47">
        <v>157</v>
      </c>
      <c r="F2" s="48" t="s">
        <v>275</v>
      </c>
      <c r="G2" s="47">
        <v>46.8</v>
      </c>
      <c r="H2" s="46" t="s">
        <v>40</v>
      </c>
      <c r="I2" s="67">
        <f>ROUND(G3/E3^2,1)</f>
        <v>19</v>
      </c>
    </row>
    <row r="3" spans="1:9" x14ac:dyDescent="0.3">
      <c r="E3" s="46">
        <f>E2/100</f>
        <v>1.57</v>
      </c>
      <c r="F3" s="46" t="s">
        <v>39</v>
      </c>
      <c r="G3" s="46">
        <f>G2</f>
        <v>46.8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김태은, ID : H1900827)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16:12:56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58</v>
      </c>
      <c r="G12" s="89"/>
      <c r="H12" s="89"/>
      <c r="I12" s="89"/>
      <c r="K12" s="118">
        <f>'개인정보 및 신체계측 입력'!E2</f>
        <v>157</v>
      </c>
      <c r="L12" s="119"/>
      <c r="M12" s="112">
        <f>'개인정보 및 신체계측 입력'!G2</f>
        <v>46.8</v>
      </c>
      <c r="N12" s="113"/>
      <c r="O12" s="108" t="s">
        <v>270</v>
      </c>
      <c r="P12" s="102"/>
      <c r="Q12" s="85">
        <f>'개인정보 및 신체계측 입력'!I2</f>
        <v>19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김태은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66.421000000000006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13.862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19.716999999999999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0.7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12.3</v>
      </c>
      <c r="L72" s="34" t="s">
        <v>52</v>
      </c>
      <c r="M72" s="34">
        <f>ROUND('DRIs DATA'!K8,1)</f>
        <v>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121.72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159.08000000000001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211.86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164.02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66.94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350.19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144.82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2021-08-27T01:27:17Z</dcterms:modified>
</cp:coreProperties>
</file>