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<sst xmlns="http://schemas.openxmlformats.org/spreadsheetml/2006/main" count="692" uniqueCount="350">
  <si>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</si>
  <si>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</si>
  <si>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</si>
  <si>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</si>
  <si>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</si>
  <si>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</si>
  <si>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</si>
  <si>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</si>
  <si>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</si>
  <si>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</si>
  <si>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</si>
  <si>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</si>
  <si>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</si>
  <si>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</si>
  <si>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</si>
  <si>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</si>
  <si>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</si>
  <si>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</si>
  <si>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</si>
  <si>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</si>
  <si>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</si>
  <si>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</si>
  <si>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</si>
  <si>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</si>
  <si>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</si>
  <si>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</si>
  <si>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</si>
  <si>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</si>
  <si>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</si>
  <si>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</si>
  <si>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</si>
  <si>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</si>
  <si>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</si>
  <si>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</si>
  <si>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</si>
  <si>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</si>
  <si>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</si>
  <si>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</si>
  <si>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</si>
  <si>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</si>
  <si>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</si>
  <si>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</si>
  <si>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</si>
  <si>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</si>
  <si>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</si>
  <si>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</si>
  <si>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</si>
  <si>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</si>
  <si>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</si>
  <si>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</si>
  <si>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</si>
  <si>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</si>
  <si>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</si>
  <si>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</si>
  <si>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</si>
  <si>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</si>
  <si>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</si>
  <si>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</si>
  <si>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</si>
  <si>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</si>
  <si>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</si>
  <si>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</si>
  <si>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</si>
  <si>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</si>
  <si>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</si>
  <si>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</si>
  <si>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</si>
  <si>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</si>
  <si>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</si>
  <si>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</si>
  <si>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</si>
  <si>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</si>
  <si>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</si>
  <si>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</si>
  <si>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</si>
  <si>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</si>
  <si>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</si>
  <si>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</si>
  <si>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</si>
  <si>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</si>
  <si>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</si>
  <si>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</si>
  <si>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</si>
  <si>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</si>
  <si>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</si>
  <si>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</si>
  <si>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</si>
  <si>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</si>
  <si>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</si>
  <si>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</si>
  <si>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</si>
  <si>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</si>
  <si>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</si>
  <si>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</si>
  <si>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</si>
  <si>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</si>
  <si>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</si>
  <si>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</si>
  <si>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</si>
  <si>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</si>
  <si>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</si>
  <si>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</si>
  <si>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</si>
  <si>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</si>
  <si>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</si>
  <si>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</si>
  <si>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</si>
  <si>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</si>
  <si>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</si>
  <si>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</si>
  <si>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</si>
  <si>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</si>
  <si>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</si>
  <si>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</si>
  <si>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</si>
  <si>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</si>
  <si>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</si>
  <si>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</si>
  <si>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</si>
  <si>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</si>
  <si>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</si>
  <si>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</si>
  <si>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</si>
  <si>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</si>
  <si>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</si>
  <si>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</si>
  <si>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</si>
  <si>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</si>
  <si>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</si>
  <si>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</si>
  <si>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</si>
  <si>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</si>
  <si>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</si>
  <si>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</si>
  <si>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</si>
  <si>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</si>
  <si>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</si>
  <si>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</si>
  <si>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</si>
  <si>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</si>
  <si>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</si>
  <si>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</si>
  <si>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</si>
  <si>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</si>
  <si>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</si>
  <si>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</si>
  <si>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</si>
  <si>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</si>
  <si>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</si>
  <si>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</si>
  <si>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</si>
  <si>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</si>
  <si>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</si>
  <si>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</si>
  <si>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</si>
  <si>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</si>
  <si>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</si>
  <si>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</si>
  <si>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</si>
  <si>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</si>
  <si>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</si>
  <si>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</si>
  <si>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</si>
  <si>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</si>
  <si>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</si>
  <si>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</si>
  <si>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</si>
  <si>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</si>
  <si>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</si>
  <si>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</si>
  <si>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</si>
  <si>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</si>
  <si>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</si>
  <si>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</si>
  <si>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</si>
  <si>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</si>
  <si>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</si>
  <si>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</si>
  <si>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</si>
  <si>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</si>
  <si>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</si>
  <si>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</si>
  <si>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</si>
  <si>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</si>
  <si>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</si>
  <si>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</si>
  <si>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</si>
  <si>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</si>
  <si>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</si>
  <si>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</si>
  <si>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</si>
  <si>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</si>
  <si>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</si>
  <si>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</si>
  <si>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</si>
  <si>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</si>
  <si>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</si>
  <si>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</si>
  <si>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</si>
  <si>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</si>
  <si>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</si>
  <si>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</si>
  <si>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</si>
  <si>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</si>
  <si>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</si>
  <si>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</si>
  <si>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</si>
  <si>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</si>
  <si>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</si>
  <si>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</si>
  <si>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</si>
  <si>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</si>
  <si>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</si>
  <si>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</si>
  <si>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</si>
  <si>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</si>
  <si>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</si>
  <si>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</si>
  <si>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</si>
  <si>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</si>
  <si>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</si>
  <si>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</si>
  <si>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</si>
  <si>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</si>
  <si>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</si>
  <si>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</si>
  <si>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</si>
  <si>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</si>
  <si>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</si>
  <si>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</si>
  <si>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</si>
  <si>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</si>
  <si>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</si>
  <si>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</si>
  <si>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</si>
  <si>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</si>
  <si>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</si>
  <si>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</si>
  <si>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</si>
  <si>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</si>
  <si>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</si>
  <si>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</si>
  <si>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</si>
  <si>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</si>
  <si>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</si>
  <si>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</si>
  <si>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</si>
  <si>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</si>
  <si>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</si>
  <si>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</si>
  <si>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</si>
  <si>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</si>
  <si>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</si>
  <si>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</si>
  <si>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</si>
  <si>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</si>
  <si>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</si>
  <si>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</si>
  <si>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</si>
  <si>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</si>
  <si>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</si>
  <si>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</si>
  <si>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</si>
  <si>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</si>
  <si>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</si>
  <si>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</si>
  <si>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</si>
  <si>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</si>
  <si>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</si>
  <si>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</si>
  <si>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</si>
  <si>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</si>
  <si>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</si>
  <si>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</si>
  <si>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</si>
  <si>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</si>
  <si>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</si>
  <si>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</si>
  <si>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</si>
  <si>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</si>
  <si>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비타민A</t>
    <phoneticPr fontId="1" type="noConversion"/>
  </si>
  <si>
    <t>마그네슘</t>
    <phoneticPr fontId="1" type="noConversion"/>
  </si>
  <si>
    <t>열량영양소</t>
    <phoneticPr fontId="1" type="noConversion"/>
  </si>
  <si>
    <t>비타민D</t>
    <phoneticPr fontId="1" type="noConversion"/>
  </si>
  <si>
    <t>비타민C</t>
    <phoneticPr fontId="1" type="noConversion"/>
  </si>
  <si>
    <t>셀레늄</t>
    <phoneticPr fontId="1" type="noConversion"/>
  </si>
  <si>
    <t>불포화지방산</t>
    <phoneticPr fontId="1" type="noConversion"/>
  </si>
  <si>
    <t>권장섭취량</t>
    <phoneticPr fontId="1" type="noConversion"/>
  </si>
  <si>
    <t>비타민E</t>
    <phoneticPr fontId="1" type="noConversion"/>
  </si>
  <si>
    <t>티아민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</si>
  <si>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</si>
  <si>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</si>
  <si>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</si>
  <si>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엽산(μg DFE/일)</t>
    <phoneticPr fontId="1" type="noConversion"/>
  </si>
  <si>
    <t>염소</t>
    <phoneticPr fontId="1" type="noConversion"/>
  </si>
  <si>
    <t>미량 무기질</t>
    <phoneticPr fontId="1" type="noConversion"/>
  </si>
  <si>
    <t>불소</t>
    <phoneticPr fontId="1" type="noConversion"/>
  </si>
  <si>
    <t>몰리브덴</t>
    <phoneticPr fontId="1" type="noConversion"/>
  </si>
  <si>
    <t>구리(ug/일)</t>
    <phoneticPr fontId="1" type="noConversion"/>
  </si>
  <si>
    <t>적정비율(최대)</t>
    <phoneticPr fontId="1" type="noConversion"/>
  </si>
  <si>
    <t>지용성 비타민</t>
    <phoneticPr fontId="1" type="noConversion"/>
  </si>
  <si>
    <t>n-6불포화</t>
    <phoneticPr fontId="1" type="noConversion"/>
  </si>
  <si>
    <t>비타민B12</t>
    <phoneticPr fontId="1" type="noConversion"/>
  </si>
  <si>
    <t>정보</t>
    <phoneticPr fontId="1" type="noConversion"/>
  </si>
  <si>
    <t>에너지(kcal)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</si>
  <si>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</si>
  <si>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</si>
  <si>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</si>
  <si>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</si>
  <si>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</si>
  <si>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</si>
  <si>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</si>
  <si>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비타민K</t>
    <phoneticPr fontId="1" type="noConversion"/>
  </si>
  <si>
    <t>수용성 비타민</t>
    <phoneticPr fontId="1" type="noConversion"/>
  </si>
  <si>
    <t>니아신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</si>
  <si>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</si>
  <si>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</si>
  <si>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</si>
  <si>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</si>
  <si>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</si>
  <si>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</si>
  <si>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크롬</t>
    <phoneticPr fontId="1" type="noConversion"/>
  </si>
  <si>
    <t>F</t>
  </si>
  <si>
    <t>출력시각</t>
    <phoneticPr fontId="1" type="noConversion"/>
  </si>
  <si>
    <t>탄수화물</t>
    <phoneticPr fontId="1" type="noConversion"/>
  </si>
  <si>
    <t>평균필요량</t>
    <phoneticPr fontId="1" type="noConversion"/>
  </si>
  <si>
    <t>섭취량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</si>
  <si>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</si>
  <si>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</si>
  <si>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</si>
  <si>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(설문지 : FFQ 95문항 설문지, 사용자 : 윤은영, ID : H1900829)</t>
  </si>
  <si>
    <t>2021년 08월 26일 16:14:43</t>
  </si>
  <si>
    <t>다량영양소</t>
    <phoneticPr fontId="1" type="noConversion"/>
  </si>
  <si>
    <t>단백질</t>
    <phoneticPr fontId="1" type="noConversion"/>
  </si>
  <si>
    <t>n-3불포화</t>
    <phoneticPr fontId="1" type="noConversion"/>
  </si>
  <si>
    <t>상한섭취량</t>
    <phoneticPr fontId="1" type="noConversion"/>
  </si>
  <si>
    <t>섭취비율</t>
    <phoneticPr fontId="1" type="noConversion"/>
  </si>
  <si>
    <t>평균필요량</t>
    <phoneticPr fontId="1" type="noConversion"/>
  </si>
  <si>
    <t>충분섭취량</t>
    <phoneticPr fontId="1" type="noConversion"/>
  </si>
  <si>
    <t>비타민A(μg RAE/일)</t>
    <phoneticPr fontId="1" type="noConversion"/>
  </si>
  <si>
    <t>리보플라빈</t>
    <phoneticPr fontId="1" type="noConversion"/>
  </si>
  <si>
    <t>비오틴</t>
    <phoneticPr fontId="1" type="noConversion"/>
  </si>
  <si>
    <t>섭취량</t>
    <phoneticPr fontId="1" type="noConversion"/>
  </si>
  <si>
    <t>권장섭취량</t>
    <phoneticPr fontId="1" type="noConversion"/>
  </si>
  <si>
    <t>철</t>
    <phoneticPr fontId="1" type="noConversion"/>
  </si>
  <si>
    <t>요오드</t>
    <phoneticPr fontId="1" type="noConversion"/>
  </si>
  <si>
    <t>몰리브덴(ug/일)</t>
    <phoneticPr fontId="1" type="noConversion"/>
  </si>
  <si>
    <t>크롬(ug/일)</t>
    <phoneticPr fontId="1" type="noConversion"/>
  </si>
  <si>
    <t>H1900829</t>
  </si>
  <si>
    <t>윤은영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</si>
</sst>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90.725260000000006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3232"/>
        <c:axId val="543803624"/>
      </c:barChart>
      <c:catAx>
        <c:axId val="543803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3624"/>
        <c:crosses val="autoZero"/>
        <c:auto val="1"/>
        <c:lblAlgn val="ctr"/>
        <c:lblOffset val="100"/>
        <c:noMultiLvlLbl val="0"/>
      </c:catAx>
      <c:valAx>
        <c:axId val="543803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2.6163633000000002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8416"/>
        <c:axId val="486917632"/>
      </c:barChart>
      <c:catAx>
        <c:axId val="486918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7632"/>
        <c:crosses val="autoZero"/>
        <c:auto val="1"/>
        <c:lblAlgn val="ctr"/>
        <c:lblOffset val="100"/>
        <c:noMultiLvlLbl val="0"/>
      </c:catAx>
      <c:valAx>
        <c:axId val="48691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1.3248557000000001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6848"/>
        <c:axId val="486919984"/>
      </c:barChart>
      <c:catAx>
        <c:axId val="48691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9984"/>
        <c:crosses val="autoZero"/>
        <c:auto val="1"/>
        <c:lblAlgn val="ctr"/>
        <c:lblOffset val="100"/>
        <c:noMultiLvlLbl val="0"/>
      </c:catAx>
      <c:valAx>
        <c:axId val="486919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1578.8601000000001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0768"/>
        <c:axId val="486919200"/>
      </c:barChart>
      <c:catAx>
        <c:axId val="48692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9200"/>
        <c:crosses val="autoZero"/>
        <c:auto val="1"/>
        <c:lblAlgn val="ctr"/>
        <c:lblOffset val="100"/>
        <c:noMultiLvlLbl val="0"/>
      </c:catAx>
      <c:valAx>
        <c:axId val="486919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4151.317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9592"/>
        <c:axId val="486921160"/>
      </c:barChart>
      <c:catAx>
        <c:axId val="48691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1160"/>
        <c:crosses val="autoZero"/>
        <c:auto val="1"/>
        <c:lblAlgn val="ctr"/>
        <c:lblOffset val="100"/>
        <c:noMultiLvlLbl val="0"/>
      </c:catAx>
      <c:valAx>
        <c:axId val="4869211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144.29615999999999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1944"/>
        <c:axId val="486922336"/>
      </c:barChart>
      <c:catAx>
        <c:axId val="486921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2336"/>
        <c:crosses val="autoZero"/>
        <c:auto val="1"/>
        <c:lblAlgn val="ctr"/>
        <c:lblOffset val="100"/>
        <c:noMultiLvlLbl val="0"/>
      </c:catAx>
      <c:valAx>
        <c:axId val="48692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1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136.47682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2728"/>
        <c:axId val="486923120"/>
      </c:barChart>
      <c:catAx>
        <c:axId val="48692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3120"/>
        <c:crosses val="autoZero"/>
        <c:auto val="1"/>
        <c:lblAlgn val="ctr"/>
        <c:lblOffset val="100"/>
        <c:noMultiLvlLbl val="0"/>
      </c:catAx>
      <c:valAx>
        <c:axId val="48692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15.110439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3904"/>
        <c:axId val="481969744"/>
      </c:barChart>
      <c:catAx>
        <c:axId val="48692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9744"/>
        <c:crosses val="autoZero"/>
        <c:auto val="1"/>
        <c:lblAlgn val="ctr"/>
        <c:lblOffset val="100"/>
        <c:noMultiLvlLbl val="0"/>
      </c:catAx>
      <c:valAx>
        <c:axId val="481969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763.21436000000006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3272"/>
        <c:axId val="481970528"/>
      </c:barChart>
      <c:catAx>
        <c:axId val="481973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0528"/>
        <c:crosses val="autoZero"/>
        <c:auto val="1"/>
        <c:lblAlgn val="ctr"/>
        <c:lblOffset val="100"/>
        <c:noMultiLvlLbl val="0"/>
      </c:catAx>
      <c:valAx>
        <c:axId val="48197052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3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2.4270185999999999E-2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0920"/>
        <c:axId val="481968176"/>
      </c:barChart>
      <c:catAx>
        <c:axId val="48197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8176"/>
        <c:crosses val="autoZero"/>
        <c:auto val="1"/>
        <c:lblAlgn val="ctr"/>
        <c:lblOffset val="100"/>
        <c:noMultiLvlLbl val="0"/>
      </c:catAx>
      <c:valAx>
        <c:axId val="48196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5.3001328000000001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68960"/>
        <c:axId val="481970136"/>
      </c:barChart>
      <c:catAx>
        <c:axId val="48196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0136"/>
        <c:crosses val="autoZero"/>
        <c:auto val="1"/>
        <c:lblAlgn val="ctr"/>
        <c:lblOffset val="100"/>
        <c:noMultiLvlLbl val="0"/>
      </c:catAx>
      <c:valAx>
        <c:axId val="481970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6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34.271233000000002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0880"/>
        <c:axId val="543805192"/>
      </c:barChart>
      <c:catAx>
        <c:axId val="54380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5192"/>
        <c:crosses val="autoZero"/>
        <c:auto val="1"/>
        <c:lblAlgn val="ctr"/>
        <c:lblOffset val="100"/>
        <c:noMultiLvlLbl val="0"/>
      </c:catAx>
      <c:valAx>
        <c:axId val="543805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229.03035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4840"/>
        <c:axId val="481968568"/>
      </c:barChart>
      <c:catAx>
        <c:axId val="481974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8568"/>
        <c:crosses val="autoZero"/>
        <c:auto val="1"/>
        <c:lblAlgn val="ctr"/>
        <c:lblOffset val="100"/>
        <c:noMultiLvlLbl val="0"/>
      </c:catAx>
      <c:valAx>
        <c:axId val="481968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4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117.57727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1312"/>
        <c:axId val="481974448"/>
      </c:barChart>
      <c:catAx>
        <c:axId val="48197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4448"/>
        <c:crosses val="autoZero"/>
        <c:auto val="1"/>
        <c:lblAlgn val="ctr"/>
        <c:lblOffset val="100"/>
        <c:noMultiLvlLbl val="0"/>
      </c:catAx>
      <c:valAx>
        <c:axId val="481974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8.4280000000000008</c:v>
                </c:pt>
                <c:pt idx="1">
                  <c:v>16.7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1972488"/>
        <c:axId val="481975624"/>
      </c:barChart>
      <c:catAx>
        <c:axId val="481972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5624"/>
        <c:crosses val="autoZero"/>
        <c:auto val="1"/>
        <c:lblAlgn val="ctr"/>
        <c:lblOffset val="100"/>
        <c:noMultiLvlLbl val="0"/>
      </c:catAx>
      <c:valAx>
        <c:axId val="481975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2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11.61487</c:v>
                </c:pt>
                <c:pt idx="1">
                  <c:v>14.023726999999999</c:v>
                </c:pt>
                <c:pt idx="2">
                  <c:v>16.142655999999999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729.16489999999999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3760"/>
        <c:axId val="425802192"/>
      </c:barChart>
      <c:catAx>
        <c:axId val="42580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2192"/>
        <c:crosses val="autoZero"/>
        <c:auto val="1"/>
        <c:lblAlgn val="ctr"/>
        <c:lblOffset val="100"/>
        <c:noMultiLvlLbl val="0"/>
      </c:catAx>
      <c:valAx>
        <c:axId val="425802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24.119516000000001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1800"/>
        <c:axId val="425804544"/>
      </c:barChart>
      <c:catAx>
        <c:axId val="42580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4544"/>
        <c:crosses val="autoZero"/>
        <c:auto val="1"/>
        <c:lblAlgn val="ctr"/>
        <c:lblOffset val="100"/>
        <c:noMultiLvlLbl val="0"/>
      </c:catAx>
      <c:valAx>
        <c:axId val="425804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79.534000000000006</c:v>
                </c:pt>
                <c:pt idx="1">
                  <c:v>6.8319999999999999</c:v>
                </c:pt>
                <c:pt idx="2">
                  <c:v>13.634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25804152"/>
        <c:axId val="425801016"/>
      </c:barChart>
      <c:catAx>
        <c:axId val="425804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1016"/>
        <c:crosses val="autoZero"/>
        <c:auto val="1"/>
        <c:lblAlgn val="ctr"/>
        <c:lblOffset val="100"/>
        <c:noMultiLvlLbl val="0"/>
      </c:catAx>
      <c:valAx>
        <c:axId val="425801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4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2942.4969999999998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2976"/>
        <c:axId val="425798664"/>
      </c:barChart>
      <c:catAx>
        <c:axId val="42580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98664"/>
        <c:crosses val="autoZero"/>
        <c:auto val="1"/>
        <c:lblAlgn val="ctr"/>
        <c:lblOffset val="100"/>
        <c:noMultiLvlLbl val="0"/>
      </c:catAx>
      <c:valAx>
        <c:axId val="425798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121.70935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5328"/>
        <c:axId val="425798272"/>
      </c:barChart>
      <c:catAx>
        <c:axId val="42580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98272"/>
        <c:crosses val="autoZero"/>
        <c:auto val="1"/>
        <c:lblAlgn val="ctr"/>
        <c:lblOffset val="100"/>
        <c:noMultiLvlLbl val="0"/>
      </c:catAx>
      <c:valAx>
        <c:axId val="425798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600.346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799840"/>
        <c:axId val="425800232"/>
      </c:barChart>
      <c:catAx>
        <c:axId val="42579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0232"/>
        <c:crosses val="autoZero"/>
        <c:auto val="1"/>
        <c:lblAlgn val="ctr"/>
        <c:lblOffset val="100"/>
        <c:noMultiLvlLbl val="0"/>
      </c:catAx>
      <c:valAx>
        <c:axId val="425800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79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4.0754694999999996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1272"/>
        <c:axId val="543801664"/>
      </c:barChart>
      <c:catAx>
        <c:axId val="543801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1664"/>
        <c:crosses val="autoZero"/>
        <c:auto val="1"/>
        <c:lblAlgn val="ctr"/>
        <c:lblOffset val="100"/>
        <c:noMultiLvlLbl val="0"/>
      </c:catAx>
      <c:valAx>
        <c:axId val="543801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1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8298.8389999999999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0624"/>
        <c:axId val="534149336"/>
      </c:barChart>
      <c:catAx>
        <c:axId val="42580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9336"/>
        <c:crosses val="autoZero"/>
        <c:auto val="1"/>
        <c:lblAlgn val="ctr"/>
        <c:lblOffset val="100"/>
        <c:noMultiLvlLbl val="0"/>
      </c:catAx>
      <c:valAx>
        <c:axId val="534149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18.759820000000001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49728"/>
        <c:axId val="534144632"/>
      </c:barChart>
      <c:catAx>
        <c:axId val="53414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4632"/>
        <c:crosses val="autoZero"/>
        <c:auto val="1"/>
        <c:lblAlgn val="ctr"/>
        <c:lblOffset val="100"/>
        <c:noMultiLvlLbl val="0"/>
      </c:catAx>
      <c:valAx>
        <c:axId val="534144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4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2.5982148999999999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47768"/>
        <c:axId val="534145416"/>
      </c:barChart>
      <c:catAx>
        <c:axId val="53414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5416"/>
        <c:crosses val="autoZero"/>
        <c:auto val="1"/>
        <c:lblAlgn val="ctr"/>
        <c:lblOffset val="100"/>
        <c:noMultiLvlLbl val="0"/>
      </c:catAx>
      <c:valAx>
        <c:axId val="534145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4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305.04678000000001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169144"/>
        <c:axId val="425172280"/>
      </c:barChart>
      <c:catAx>
        <c:axId val="425169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2280"/>
        <c:crosses val="autoZero"/>
        <c:auto val="1"/>
        <c:lblAlgn val="ctr"/>
        <c:lblOffset val="100"/>
        <c:noMultiLvlLbl val="0"/>
      </c:catAx>
      <c:valAx>
        <c:axId val="425172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169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1.6525128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2480"/>
        <c:axId val="426483656"/>
      </c:barChart>
      <c:catAx>
        <c:axId val="42648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3656"/>
        <c:crosses val="autoZero"/>
        <c:auto val="1"/>
        <c:lblAlgn val="ctr"/>
        <c:lblOffset val="100"/>
        <c:noMultiLvlLbl val="0"/>
      </c:catAx>
      <c:valAx>
        <c:axId val="426483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21.702112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4440"/>
        <c:axId val="426484832"/>
      </c:barChart>
      <c:catAx>
        <c:axId val="426484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4832"/>
        <c:crosses val="autoZero"/>
        <c:auto val="1"/>
        <c:lblAlgn val="ctr"/>
        <c:lblOffset val="100"/>
        <c:noMultiLvlLbl val="0"/>
      </c:catAx>
      <c:valAx>
        <c:axId val="426484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4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2.5982148999999999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4048"/>
        <c:axId val="426485224"/>
      </c:barChart>
      <c:catAx>
        <c:axId val="42648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5224"/>
        <c:crosses val="autoZero"/>
        <c:auto val="1"/>
        <c:lblAlgn val="ctr"/>
        <c:lblOffset val="100"/>
        <c:noMultiLvlLbl val="0"/>
      </c:catAx>
      <c:valAx>
        <c:axId val="426485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728.75930000000005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2088"/>
        <c:axId val="425171888"/>
      </c:barChart>
      <c:catAx>
        <c:axId val="426482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1888"/>
        <c:crosses val="autoZero"/>
        <c:auto val="1"/>
        <c:lblAlgn val="ctr"/>
        <c:lblOffset val="100"/>
        <c:noMultiLvlLbl val="0"/>
      </c:catAx>
      <c:valAx>
        <c:axId val="42517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2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11.210224999999999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170712"/>
        <c:axId val="425171104"/>
      </c:barChart>
      <c:catAx>
        <c:axId val="425170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1104"/>
        <c:crosses val="autoZero"/>
        <c:auto val="1"/>
        <c:lblAlgn val="ctr"/>
        <c:lblOffset val="100"/>
        <c:noMultiLvlLbl val="0"/>
      </c:catAx>
      <c:valAx>
        <c:axId val="425171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170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윤은영, ID : H1900829)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26일 16:14:43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2942.4969999999998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90.725260000000006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34.271233000000002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79.534000000000006</v>
      </c>
      <c r="G8" s="59">
        <f>'DRIs DATA 입력'!G8</f>
        <v>6.8319999999999999</v>
      </c>
      <c r="H8" s="59">
        <f>'DRIs DATA 입력'!H8</f>
        <v>13.634</v>
      </c>
      <c r="I8" s="55"/>
      <c r="J8" s="59" t="s">
        <v>215</v>
      </c>
      <c r="K8" s="59">
        <f>'DRIs DATA 입력'!K8</f>
        <v>8.4280000000000008</v>
      </c>
      <c r="L8" s="59">
        <f>'DRIs DATA 입력'!L8</f>
        <v>16.7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729.16489999999999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24.119516000000001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4.0754694999999996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305.04678000000001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121.70935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2.2777552999999999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1.6525128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21.702112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2.5982148999999999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728.75930000000005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11.210224999999999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2.6163633000000002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1.3248557000000001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600.346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1578.8601000000001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8298.8389999999999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4151.317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144.29615999999999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136.47682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18.759820000000001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15.110439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763.21436000000006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2.4270185999999999E-2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5.3001328000000001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229.03035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117.57727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1" sqref="I51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2" customHeight="1" x14ac:dyDescent="0.3">
      <c r="A1" s="56" t="s">
        <v>303</v>
      </c>
      <c r="B1" s="55" t="s">
        <v>330</v>
      </c>
      <c r="G1" s="56" t="s">
        <v>323</v>
      </c>
      <c r="H1" s="55" t="s">
        <v>331</v>
      </c>
    </row>
    <row r="3" spans="1:27" x14ac:dyDescent="0.3">
      <c r="A3" s="65" t="s">
        <v>332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304</v>
      </c>
      <c r="B4" s="66"/>
      <c r="C4" s="66"/>
      <c r="E4" s="62" t="s">
        <v>282</v>
      </c>
      <c r="F4" s="63"/>
      <c r="G4" s="63"/>
      <c r="H4" s="64"/>
      <c r="J4" s="62" t="s">
        <v>286</v>
      </c>
      <c r="K4" s="63"/>
      <c r="L4" s="64"/>
      <c r="N4" s="66" t="s">
        <v>333</v>
      </c>
      <c r="O4" s="66"/>
      <c r="P4" s="66"/>
      <c r="Q4" s="66"/>
      <c r="R4" s="66"/>
      <c r="S4" s="66"/>
      <c r="U4" s="66" t="s">
        <v>305</v>
      </c>
      <c r="V4" s="66"/>
      <c r="W4" s="66"/>
      <c r="X4" s="66"/>
      <c r="Y4" s="66"/>
      <c r="Z4" s="66"/>
    </row>
    <row r="5" spans="1:27" x14ac:dyDescent="0.3">
      <c r="A5" s="60"/>
      <c r="B5" s="60" t="s">
        <v>306</v>
      </c>
      <c r="C5" s="60" t="s">
        <v>276</v>
      </c>
      <c r="E5" s="60"/>
      <c r="F5" s="60" t="s">
        <v>324</v>
      </c>
      <c r="G5" s="60" t="s">
        <v>307</v>
      </c>
      <c r="H5" s="60" t="s">
        <v>45</v>
      </c>
      <c r="J5" s="60"/>
      <c r="K5" s="60" t="s">
        <v>334</v>
      </c>
      <c r="L5" s="60" t="s">
        <v>301</v>
      </c>
      <c r="N5" s="60"/>
      <c r="O5" s="60" t="s">
        <v>277</v>
      </c>
      <c r="P5" s="60" t="s">
        <v>287</v>
      </c>
      <c r="Q5" s="60" t="s">
        <v>278</v>
      </c>
      <c r="R5" s="60" t="s">
        <v>329</v>
      </c>
      <c r="S5" s="60" t="s">
        <v>276</v>
      </c>
      <c r="U5" s="60"/>
      <c r="V5" s="60" t="s">
        <v>277</v>
      </c>
      <c r="W5" s="60" t="s">
        <v>287</v>
      </c>
      <c r="X5" s="60" t="s">
        <v>278</v>
      </c>
      <c r="Y5" s="60" t="s">
        <v>335</v>
      </c>
      <c r="Z5" s="60" t="s">
        <v>276</v>
      </c>
    </row>
    <row r="6" spans="1:27" x14ac:dyDescent="0.3">
      <c r="A6" s="60" t="s">
        <v>304</v>
      </c>
      <c r="B6" s="60">
        <v>1800</v>
      </c>
      <c r="C6" s="60">
        <v>2942.4969999999998</v>
      </c>
      <c r="E6" s="60" t="s">
        <v>308</v>
      </c>
      <c r="F6" s="60">
        <v>55</v>
      </c>
      <c r="G6" s="60">
        <v>15</v>
      </c>
      <c r="H6" s="60">
        <v>7</v>
      </c>
      <c r="J6" s="60" t="s">
        <v>308</v>
      </c>
      <c r="K6" s="60">
        <v>0.1</v>
      </c>
      <c r="L6" s="60">
        <v>4</v>
      </c>
      <c r="N6" s="60" t="s">
        <v>309</v>
      </c>
      <c r="O6" s="60">
        <v>40</v>
      </c>
      <c r="P6" s="60">
        <v>50</v>
      </c>
      <c r="Q6" s="60">
        <v>0</v>
      </c>
      <c r="R6" s="60">
        <v>0</v>
      </c>
      <c r="S6" s="60">
        <v>90.725260000000006</v>
      </c>
      <c r="U6" s="60" t="s">
        <v>310</v>
      </c>
      <c r="V6" s="60">
        <v>0</v>
      </c>
      <c r="W6" s="60">
        <v>0</v>
      </c>
      <c r="X6" s="60">
        <v>20</v>
      </c>
      <c r="Y6" s="60">
        <v>0</v>
      </c>
      <c r="Z6" s="60">
        <v>34.271233000000002</v>
      </c>
    </row>
    <row r="7" spans="1:27" x14ac:dyDescent="0.3">
      <c r="E7" s="60" t="s">
        <v>299</v>
      </c>
      <c r="F7" s="60">
        <v>65</v>
      </c>
      <c r="G7" s="60">
        <v>30</v>
      </c>
      <c r="H7" s="60">
        <v>20</v>
      </c>
      <c r="J7" s="60" t="s">
        <v>299</v>
      </c>
      <c r="K7" s="60">
        <v>1</v>
      </c>
      <c r="L7" s="60">
        <v>10</v>
      </c>
    </row>
    <row r="8" spans="1:27" x14ac:dyDescent="0.3">
      <c r="E8" s="60" t="s">
        <v>311</v>
      </c>
      <c r="F8" s="60">
        <v>79.534000000000006</v>
      </c>
      <c r="G8" s="60">
        <v>6.8319999999999999</v>
      </c>
      <c r="H8" s="60">
        <v>13.634</v>
      </c>
      <c r="J8" s="60" t="s">
        <v>336</v>
      </c>
      <c r="K8" s="60">
        <v>8.4280000000000008</v>
      </c>
      <c r="L8" s="60">
        <v>16.7</v>
      </c>
    </row>
    <row r="13" spans="1:27" x14ac:dyDescent="0.3">
      <c r="A13" s="61" t="s">
        <v>300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280</v>
      </c>
      <c r="B14" s="66"/>
      <c r="C14" s="66"/>
      <c r="D14" s="66"/>
      <c r="E14" s="66"/>
      <c r="F14" s="66"/>
      <c r="H14" s="66" t="s">
        <v>288</v>
      </c>
      <c r="I14" s="66"/>
      <c r="J14" s="66"/>
      <c r="K14" s="66"/>
      <c r="L14" s="66"/>
      <c r="M14" s="66"/>
      <c r="O14" s="66" t="s">
        <v>283</v>
      </c>
      <c r="P14" s="66"/>
      <c r="Q14" s="66"/>
      <c r="R14" s="66"/>
      <c r="S14" s="66"/>
      <c r="T14" s="66"/>
      <c r="V14" s="66" t="s">
        <v>312</v>
      </c>
      <c r="W14" s="66"/>
      <c r="X14" s="66"/>
      <c r="Y14" s="66"/>
      <c r="Z14" s="66"/>
      <c r="AA14" s="66"/>
    </row>
    <row r="15" spans="1:27" x14ac:dyDescent="0.3">
      <c r="A15" s="60"/>
      <c r="B15" s="60" t="s">
        <v>337</v>
      </c>
      <c r="C15" s="60" t="s">
        <v>287</v>
      </c>
      <c r="D15" s="60" t="s">
        <v>278</v>
      </c>
      <c r="E15" s="60" t="s">
        <v>279</v>
      </c>
      <c r="F15" s="60" t="s">
        <v>276</v>
      </c>
      <c r="H15" s="60"/>
      <c r="I15" s="60" t="s">
        <v>337</v>
      </c>
      <c r="J15" s="60" t="s">
        <v>287</v>
      </c>
      <c r="K15" s="60" t="s">
        <v>278</v>
      </c>
      <c r="L15" s="60" t="s">
        <v>279</v>
      </c>
      <c r="M15" s="60" t="s">
        <v>276</v>
      </c>
      <c r="O15" s="60"/>
      <c r="P15" s="60" t="s">
        <v>277</v>
      </c>
      <c r="Q15" s="60" t="s">
        <v>287</v>
      </c>
      <c r="R15" s="60" t="s">
        <v>338</v>
      </c>
      <c r="S15" s="60" t="s">
        <v>279</v>
      </c>
      <c r="T15" s="60" t="s">
        <v>276</v>
      </c>
      <c r="V15" s="60"/>
      <c r="W15" s="60" t="s">
        <v>325</v>
      </c>
      <c r="X15" s="60" t="s">
        <v>287</v>
      </c>
      <c r="Y15" s="60" t="s">
        <v>278</v>
      </c>
      <c r="Z15" s="60" t="s">
        <v>279</v>
      </c>
      <c r="AA15" s="60" t="s">
        <v>276</v>
      </c>
    </row>
    <row r="16" spans="1:27" x14ac:dyDescent="0.3">
      <c r="A16" s="60" t="s">
        <v>339</v>
      </c>
      <c r="B16" s="60">
        <v>430</v>
      </c>
      <c r="C16" s="60">
        <v>600</v>
      </c>
      <c r="D16" s="60">
        <v>0</v>
      </c>
      <c r="E16" s="60">
        <v>3000</v>
      </c>
      <c r="F16" s="60">
        <v>729.16489999999999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24.119516000000001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4.0754694999999996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305.04678000000001</v>
      </c>
    </row>
    <row r="23" spans="1:62" x14ac:dyDescent="0.3">
      <c r="A23" s="61" t="s">
        <v>313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284</v>
      </c>
      <c r="B24" s="66"/>
      <c r="C24" s="66"/>
      <c r="D24" s="66"/>
      <c r="E24" s="66"/>
      <c r="F24" s="66"/>
      <c r="H24" s="66" t="s">
        <v>289</v>
      </c>
      <c r="I24" s="66"/>
      <c r="J24" s="66"/>
      <c r="K24" s="66"/>
      <c r="L24" s="66"/>
      <c r="M24" s="66"/>
      <c r="O24" s="66" t="s">
        <v>340</v>
      </c>
      <c r="P24" s="66"/>
      <c r="Q24" s="66"/>
      <c r="R24" s="66"/>
      <c r="S24" s="66"/>
      <c r="T24" s="66"/>
      <c r="V24" s="66" t="s">
        <v>314</v>
      </c>
      <c r="W24" s="66"/>
      <c r="X24" s="66"/>
      <c r="Y24" s="66"/>
      <c r="Z24" s="66"/>
      <c r="AA24" s="66"/>
      <c r="AC24" s="66" t="s">
        <v>290</v>
      </c>
      <c r="AD24" s="66"/>
      <c r="AE24" s="66"/>
      <c r="AF24" s="66"/>
      <c r="AG24" s="66"/>
      <c r="AH24" s="66"/>
      <c r="AJ24" s="66" t="s">
        <v>291</v>
      </c>
      <c r="AK24" s="66"/>
      <c r="AL24" s="66"/>
      <c r="AM24" s="66"/>
      <c r="AN24" s="66"/>
      <c r="AO24" s="66"/>
      <c r="AQ24" s="66" t="s">
        <v>302</v>
      </c>
      <c r="AR24" s="66"/>
      <c r="AS24" s="66"/>
      <c r="AT24" s="66"/>
      <c r="AU24" s="66"/>
      <c r="AV24" s="66"/>
      <c r="AX24" s="66" t="s">
        <v>292</v>
      </c>
      <c r="AY24" s="66"/>
      <c r="AZ24" s="66"/>
      <c r="BA24" s="66"/>
      <c r="BB24" s="66"/>
      <c r="BC24" s="66"/>
      <c r="BE24" s="66" t="s">
        <v>341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287</v>
      </c>
      <c r="D25" s="60" t="s">
        <v>278</v>
      </c>
      <c r="E25" s="60" t="s">
        <v>279</v>
      </c>
      <c r="F25" s="60" t="s">
        <v>342</v>
      </c>
      <c r="H25" s="60"/>
      <c r="I25" s="60" t="s">
        <v>277</v>
      </c>
      <c r="J25" s="60" t="s">
        <v>287</v>
      </c>
      <c r="K25" s="60" t="s">
        <v>278</v>
      </c>
      <c r="L25" s="60" t="s">
        <v>279</v>
      </c>
      <c r="M25" s="60" t="s">
        <v>276</v>
      </c>
      <c r="O25" s="60"/>
      <c r="P25" s="60" t="s">
        <v>277</v>
      </c>
      <c r="Q25" s="60" t="s">
        <v>287</v>
      </c>
      <c r="R25" s="60" t="s">
        <v>278</v>
      </c>
      <c r="S25" s="60" t="s">
        <v>279</v>
      </c>
      <c r="T25" s="60" t="s">
        <v>276</v>
      </c>
      <c r="V25" s="60"/>
      <c r="W25" s="60" t="s">
        <v>277</v>
      </c>
      <c r="X25" s="60" t="s">
        <v>287</v>
      </c>
      <c r="Y25" s="60" t="s">
        <v>278</v>
      </c>
      <c r="Z25" s="60" t="s">
        <v>335</v>
      </c>
      <c r="AA25" s="60" t="s">
        <v>276</v>
      </c>
      <c r="AC25" s="60"/>
      <c r="AD25" s="60" t="s">
        <v>277</v>
      </c>
      <c r="AE25" s="60" t="s">
        <v>287</v>
      </c>
      <c r="AF25" s="60" t="s">
        <v>278</v>
      </c>
      <c r="AG25" s="60" t="s">
        <v>329</v>
      </c>
      <c r="AH25" s="60" t="s">
        <v>276</v>
      </c>
      <c r="AJ25" s="60"/>
      <c r="AK25" s="60" t="s">
        <v>325</v>
      </c>
      <c r="AL25" s="60" t="s">
        <v>287</v>
      </c>
      <c r="AM25" s="60" t="s">
        <v>278</v>
      </c>
      <c r="AN25" s="60" t="s">
        <v>279</v>
      </c>
      <c r="AO25" s="60" t="s">
        <v>276</v>
      </c>
      <c r="AQ25" s="60"/>
      <c r="AR25" s="60" t="s">
        <v>337</v>
      </c>
      <c r="AS25" s="60" t="s">
        <v>287</v>
      </c>
      <c r="AT25" s="60" t="s">
        <v>278</v>
      </c>
      <c r="AU25" s="60" t="s">
        <v>279</v>
      </c>
      <c r="AV25" s="60" t="s">
        <v>326</v>
      </c>
      <c r="AX25" s="60"/>
      <c r="AY25" s="60" t="s">
        <v>277</v>
      </c>
      <c r="AZ25" s="60" t="s">
        <v>327</v>
      </c>
      <c r="BA25" s="60" t="s">
        <v>328</v>
      </c>
      <c r="BB25" s="60" t="s">
        <v>279</v>
      </c>
      <c r="BC25" s="60" t="s">
        <v>276</v>
      </c>
      <c r="BE25" s="60"/>
      <c r="BF25" s="60" t="s">
        <v>277</v>
      </c>
      <c r="BG25" s="60" t="s">
        <v>287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121.70935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2.2777552999999999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1.6525128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21.702112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2.5982148999999999</v>
      </c>
      <c r="AJ26" s="60" t="s">
        <v>293</v>
      </c>
      <c r="AK26" s="60">
        <v>320</v>
      </c>
      <c r="AL26" s="60">
        <v>400</v>
      </c>
      <c r="AM26" s="60">
        <v>0</v>
      </c>
      <c r="AN26" s="60">
        <v>1000</v>
      </c>
      <c r="AO26" s="60">
        <v>728.75930000000005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11.210224999999999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2.6163633000000002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1.3248557000000001</v>
      </c>
    </row>
    <row r="33" spans="1:68" x14ac:dyDescent="0.3">
      <c r="A33" s="61" t="s">
        <v>315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316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317</v>
      </c>
      <c r="W34" s="66"/>
      <c r="X34" s="66"/>
      <c r="Y34" s="66"/>
      <c r="Z34" s="66"/>
      <c r="AA34" s="66"/>
      <c r="AC34" s="66" t="s">
        <v>294</v>
      </c>
      <c r="AD34" s="66"/>
      <c r="AE34" s="66"/>
      <c r="AF34" s="66"/>
      <c r="AG34" s="66"/>
      <c r="AH34" s="66"/>
      <c r="AJ34" s="66" t="s">
        <v>281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287</v>
      </c>
      <c r="D35" s="60" t="s">
        <v>338</v>
      </c>
      <c r="E35" s="60" t="s">
        <v>279</v>
      </c>
      <c r="F35" s="60" t="s">
        <v>276</v>
      </c>
      <c r="H35" s="60"/>
      <c r="I35" s="60" t="s">
        <v>337</v>
      </c>
      <c r="J35" s="60" t="s">
        <v>287</v>
      </c>
      <c r="K35" s="60" t="s">
        <v>278</v>
      </c>
      <c r="L35" s="60" t="s">
        <v>335</v>
      </c>
      <c r="M35" s="60" t="s">
        <v>276</v>
      </c>
      <c r="O35" s="60"/>
      <c r="P35" s="60" t="s">
        <v>337</v>
      </c>
      <c r="Q35" s="60" t="s">
        <v>287</v>
      </c>
      <c r="R35" s="60" t="s">
        <v>278</v>
      </c>
      <c r="S35" s="60" t="s">
        <v>279</v>
      </c>
      <c r="T35" s="60" t="s">
        <v>326</v>
      </c>
      <c r="V35" s="60"/>
      <c r="W35" s="60" t="s">
        <v>277</v>
      </c>
      <c r="X35" s="60" t="s">
        <v>287</v>
      </c>
      <c r="Y35" s="60" t="s">
        <v>278</v>
      </c>
      <c r="Z35" s="60" t="s">
        <v>279</v>
      </c>
      <c r="AA35" s="60" t="s">
        <v>276</v>
      </c>
      <c r="AC35" s="60"/>
      <c r="AD35" s="60" t="s">
        <v>277</v>
      </c>
      <c r="AE35" s="60" t="s">
        <v>343</v>
      </c>
      <c r="AF35" s="60" t="s">
        <v>278</v>
      </c>
      <c r="AG35" s="60" t="s">
        <v>279</v>
      </c>
      <c r="AH35" s="60" t="s">
        <v>276</v>
      </c>
      <c r="AJ35" s="60"/>
      <c r="AK35" s="60" t="s">
        <v>277</v>
      </c>
      <c r="AL35" s="60" t="s">
        <v>327</v>
      </c>
      <c r="AM35" s="60" t="s">
        <v>278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600.346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1578.8601000000001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8298.8389999999999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4151.317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144.29615999999999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136.47682</v>
      </c>
    </row>
    <row r="43" spans="1:68" x14ac:dyDescent="0.3">
      <c r="A43" s="61" t="s">
        <v>295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344</v>
      </c>
      <c r="B44" s="66"/>
      <c r="C44" s="66"/>
      <c r="D44" s="66"/>
      <c r="E44" s="66"/>
      <c r="F44" s="66"/>
      <c r="H44" s="66" t="s">
        <v>318</v>
      </c>
      <c r="I44" s="66"/>
      <c r="J44" s="66"/>
      <c r="K44" s="66"/>
      <c r="L44" s="66"/>
      <c r="M44" s="66"/>
      <c r="O44" s="66" t="s">
        <v>319</v>
      </c>
      <c r="P44" s="66"/>
      <c r="Q44" s="66"/>
      <c r="R44" s="66"/>
      <c r="S44" s="66"/>
      <c r="T44" s="66"/>
      <c r="V44" s="66" t="s">
        <v>296</v>
      </c>
      <c r="W44" s="66"/>
      <c r="X44" s="66"/>
      <c r="Y44" s="66"/>
      <c r="Z44" s="66"/>
      <c r="AA44" s="66"/>
      <c r="AC44" s="66" t="s">
        <v>320</v>
      </c>
      <c r="AD44" s="66"/>
      <c r="AE44" s="66"/>
      <c r="AF44" s="66"/>
      <c r="AG44" s="66"/>
      <c r="AH44" s="66"/>
      <c r="AJ44" s="66" t="s">
        <v>345</v>
      </c>
      <c r="AK44" s="66"/>
      <c r="AL44" s="66"/>
      <c r="AM44" s="66"/>
      <c r="AN44" s="66"/>
      <c r="AO44" s="66"/>
      <c r="AQ44" s="66" t="s">
        <v>285</v>
      </c>
      <c r="AR44" s="66"/>
      <c r="AS44" s="66"/>
      <c r="AT44" s="66"/>
      <c r="AU44" s="66"/>
      <c r="AV44" s="66"/>
      <c r="AX44" s="66" t="s">
        <v>297</v>
      </c>
      <c r="AY44" s="66"/>
      <c r="AZ44" s="66"/>
      <c r="BA44" s="66"/>
      <c r="BB44" s="66"/>
      <c r="BC44" s="66"/>
      <c r="BE44" s="66" t="s">
        <v>321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343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287</v>
      </c>
      <c r="K45" s="60" t="s">
        <v>278</v>
      </c>
      <c r="L45" s="60" t="s">
        <v>279</v>
      </c>
      <c r="M45" s="60" t="s">
        <v>326</v>
      </c>
      <c r="O45" s="60"/>
      <c r="P45" s="60" t="s">
        <v>337</v>
      </c>
      <c r="Q45" s="60" t="s">
        <v>287</v>
      </c>
      <c r="R45" s="60" t="s">
        <v>278</v>
      </c>
      <c r="S45" s="60" t="s">
        <v>279</v>
      </c>
      <c r="T45" s="60" t="s">
        <v>342</v>
      </c>
      <c r="V45" s="60"/>
      <c r="W45" s="60" t="s">
        <v>337</v>
      </c>
      <c r="X45" s="60" t="s">
        <v>287</v>
      </c>
      <c r="Y45" s="60" t="s">
        <v>278</v>
      </c>
      <c r="Z45" s="60" t="s">
        <v>279</v>
      </c>
      <c r="AA45" s="60" t="s">
        <v>342</v>
      </c>
      <c r="AC45" s="60"/>
      <c r="AD45" s="60" t="s">
        <v>277</v>
      </c>
      <c r="AE45" s="60" t="s">
        <v>287</v>
      </c>
      <c r="AF45" s="60" t="s">
        <v>338</v>
      </c>
      <c r="AG45" s="60" t="s">
        <v>279</v>
      </c>
      <c r="AH45" s="60" t="s">
        <v>276</v>
      </c>
      <c r="AJ45" s="60"/>
      <c r="AK45" s="60" t="s">
        <v>277</v>
      </c>
      <c r="AL45" s="60" t="s">
        <v>287</v>
      </c>
      <c r="AM45" s="60" t="s">
        <v>278</v>
      </c>
      <c r="AN45" s="60" t="s">
        <v>279</v>
      </c>
      <c r="AO45" s="60" t="s">
        <v>276</v>
      </c>
      <c r="AQ45" s="60"/>
      <c r="AR45" s="60" t="s">
        <v>277</v>
      </c>
      <c r="AS45" s="60" t="s">
        <v>287</v>
      </c>
      <c r="AT45" s="60" t="s">
        <v>328</v>
      </c>
      <c r="AU45" s="60" t="s">
        <v>279</v>
      </c>
      <c r="AV45" s="60" t="s">
        <v>342</v>
      </c>
      <c r="AX45" s="60"/>
      <c r="AY45" s="60" t="s">
        <v>277</v>
      </c>
      <c r="AZ45" s="60" t="s">
        <v>287</v>
      </c>
      <c r="BA45" s="60" t="s">
        <v>278</v>
      </c>
      <c r="BB45" s="60" t="s">
        <v>279</v>
      </c>
      <c r="BC45" s="60" t="s">
        <v>342</v>
      </c>
      <c r="BE45" s="60"/>
      <c r="BF45" s="60" t="s">
        <v>277</v>
      </c>
      <c r="BG45" s="60" t="s">
        <v>287</v>
      </c>
      <c r="BH45" s="60" t="s">
        <v>278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18.759820000000001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15.110439</v>
      </c>
      <c r="O46" s="60" t="s">
        <v>298</v>
      </c>
      <c r="P46" s="60">
        <v>600</v>
      </c>
      <c r="Q46" s="60">
        <v>800</v>
      </c>
      <c r="R46" s="60">
        <v>0</v>
      </c>
      <c r="S46" s="60">
        <v>10000</v>
      </c>
      <c r="T46" s="60">
        <v>763.21436000000006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2.4270185999999999E-2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5.3001328000000001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229.03035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117.57727</v>
      </c>
      <c r="AX46" s="60" t="s">
        <v>346</v>
      </c>
      <c r="AY46" s="60"/>
      <c r="AZ46" s="60"/>
      <c r="BA46" s="60"/>
      <c r="BB46" s="60"/>
      <c r="BC46" s="60"/>
      <c r="BE46" s="60" t="s">
        <v>347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31" sqref="E31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348</v>
      </c>
      <c r="B2" s="55" t="s">
        <v>349</v>
      </c>
      <c r="C2" s="55" t="s">
        <v>322</v>
      </c>
      <c r="D2" s="55">
        <v>52</v>
      </c>
      <c r="E2" s="55">
        <v>2942.4969999999998</v>
      </c>
      <c r="F2" s="55">
        <v>529.22686999999996</v>
      </c>
      <c r="G2" s="55">
        <v>45.458710000000004</v>
      </c>
      <c r="H2" s="55">
        <v>28.884056000000001</v>
      </c>
      <c r="I2" s="55">
        <v>16.574652</v>
      </c>
      <c r="J2" s="55">
        <v>90.725260000000006</v>
      </c>
      <c r="K2" s="55">
        <v>59.444719999999997</v>
      </c>
      <c r="L2" s="55">
        <v>31.280539000000001</v>
      </c>
      <c r="M2" s="55">
        <v>34.271233000000002</v>
      </c>
      <c r="N2" s="55">
        <v>3.4223954999999999</v>
      </c>
      <c r="O2" s="55">
        <v>18.173390000000001</v>
      </c>
      <c r="P2" s="55">
        <v>1061.9882</v>
      </c>
      <c r="Q2" s="55">
        <v>34.481900000000003</v>
      </c>
      <c r="R2" s="55">
        <v>729.16489999999999</v>
      </c>
      <c r="S2" s="55">
        <v>113.83678399999999</v>
      </c>
      <c r="T2" s="55">
        <v>7383.9369999999999</v>
      </c>
      <c r="U2" s="55">
        <v>4.0754694999999996</v>
      </c>
      <c r="V2" s="55">
        <v>24.119516000000001</v>
      </c>
      <c r="W2" s="55">
        <v>305.04678000000001</v>
      </c>
      <c r="X2" s="55">
        <v>121.70935</v>
      </c>
      <c r="Y2" s="55">
        <v>2.2777552999999999</v>
      </c>
      <c r="Z2" s="55">
        <v>1.6525128</v>
      </c>
      <c r="AA2" s="55">
        <v>21.702112</v>
      </c>
      <c r="AB2" s="55">
        <v>2.5982148999999999</v>
      </c>
      <c r="AC2" s="55">
        <v>728.75930000000005</v>
      </c>
      <c r="AD2" s="55">
        <v>11.210224999999999</v>
      </c>
      <c r="AE2" s="55">
        <v>2.6163633000000002</v>
      </c>
      <c r="AF2" s="55">
        <v>1.3248557000000001</v>
      </c>
      <c r="AG2" s="55">
        <v>600.346</v>
      </c>
      <c r="AH2" s="55">
        <v>362.10413</v>
      </c>
      <c r="AI2" s="55">
        <v>238.24189999999999</v>
      </c>
      <c r="AJ2" s="55">
        <v>1578.8601000000001</v>
      </c>
      <c r="AK2" s="55">
        <v>8298.8389999999999</v>
      </c>
      <c r="AL2" s="55">
        <v>144.29615999999999</v>
      </c>
      <c r="AM2" s="55">
        <v>4151.317</v>
      </c>
      <c r="AN2" s="55">
        <v>136.47682</v>
      </c>
      <c r="AO2" s="55">
        <v>18.759820000000001</v>
      </c>
      <c r="AP2" s="55">
        <v>14.356665</v>
      </c>
      <c r="AQ2" s="55">
        <v>4.4031567999999996</v>
      </c>
      <c r="AR2" s="55">
        <v>15.110439</v>
      </c>
      <c r="AS2" s="55">
        <v>763.21436000000006</v>
      </c>
      <c r="AT2" s="55">
        <v>2.4270185999999999E-2</v>
      </c>
      <c r="AU2" s="55">
        <v>5.3001328000000001</v>
      </c>
      <c r="AV2" s="55">
        <v>229.03035</v>
      </c>
      <c r="AW2" s="55">
        <v>117.57727</v>
      </c>
      <c r="AX2" s="55">
        <v>0.23415886999999999</v>
      </c>
      <c r="AY2" s="55">
        <v>1.6071609</v>
      </c>
      <c r="AZ2" s="55">
        <v>284.04822000000001</v>
      </c>
      <c r="BA2" s="55">
        <v>41.789093000000001</v>
      </c>
      <c r="BB2" s="55">
        <v>11.61487</v>
      </c>
      <c r="BC2" s="55">
        <v>14.023726999999999</v>
      </c>
      <c r="BD2" s="55">
        <v>16.142655999999999</v>
      </c>
      <c r="BE2" s="55">
        <v>1.2085778</v>
      </c>
      <c r="BF2" s="55">
        <v>5.8667182999999996</v>
      </c>
      <c r="BG2" s="55">
        <v>2.7754896000000001E-3</v>
      </c>
      <c r="BH2" s="55">
        <v>1.3682669999999999E-2</v>
      </c>
      <c r="BI2" s="55">
        <v>1.3739741999999999E-2</v>
      </c>
      <c r="BJ2" s="55">
        <v>8.5351060000000006E-2</v>
      </c>
      <c r="BK2" s="55">
        <v>2.1349920000000001E-4</v>
      </c>
      <c r="BL2" s="55">
        <v>0.64928929999999996</v>
      </c>
      <c r="BM2" s="55">
        <v>6.046748</v>
      </c>
      <c r="BN2" s="55">
        <v>1.8165289</v>
      </c>
      <c r="BO2" s="55">
        <v>98.261870000000002</v>
      </c>
      <c r="BP2" s="55">
        <v>16.826612000000001</v>
      </c>
      <c r="BQ2" s="55">
        <v>29.63278</v>
      </c>
      <c r="BR2" s="55">
        <v>108.78763600000001</v>
      </c>
      <c r="BS2" s="55">
        <v>53.452522000000002</v>
      </c>
      <c r="BT2" s="55">
        <v>22.517517000000002</v>
      </c>
      <c r="BU2" s="55">
        <v>0.12021748</v>
      </c>
      <c r="BV2" s="55">
        <v>7.3353169999999995E-2</v>
      </c>
      <c r="BW2" s="55">
        <v>1.4509474</v>
      </c>
      <c r="BX2" s="55">
        <v>2.1846177999999998</v>
      </c>
      <c r="BY2" s="55">
        <v>0.14022502000000001</v>
      </c>
      <c r="BZ2" s="55">
        <v>9.7593495999999998E-4</v>
      </c>
      <c r="CA2" s="55">
        <v>0.80879383999999999</v>
      </c>
      <c r="CB2" s="55">
        <v>3.3050580000000003E-2</v>
      </c>
      <c r="CC2" s="55">
        <v>0.18418424</v>
      </c>
      <c r="CD2" s="55">
        <v>2.2185646999999999</v>
      </c>
      <c r="CE2" s="55">
        <v>0.13240125999999999</v>
      </c>
      <c r="CF2" s="55">
        <v>0.40104830000000002</v>
      </c>
      <c r="CG2" s="55">
        <v>1.2449999E-6</v>
      </c>
      <c r="CH2" s="55">
        <v>4.34299E-2</v>
      </c>
      <c r="CI2" s="55">
        <v>1.2741916000000001E-2</v>
      </c>
      <c r="CJ2" s="55">
        <v>4.8885303000000002</v>
      </c>
      <c r="CK2" s="55">
        <v>3.7699133000000003E-2</v>
      </c>
      <c r="CL2" s="55">
        <v>1.1574217</v>
      </c>
      <c r="CM2" s="55">
        <v>5.7591295000000002</v>
      </c>
      <c r="CN2" s="55">
        <v>3588.2568000000001</v>
      </c>
      <c r="CO2" s="55">
        <v>6139.6639999999998</v>
      </c>
      <c r="CP2" s="55">
        <v>3188.5727999999999</v>
      </c>
      <c r="CQ2" s="55">
        <v>1288.3291999999999</v>
      </c>
      <c r="CR2" s="55">
        <v>696.60113999999999</v>
      </c>
      <c r="CS2" s="55">
        <v>732.73239999999998</v>
      </c>
      <c r="CT2" s="55">
        <v>3528.6848</v>
      </c>
      <c r="CU2" s="55">
        <v>1962.8778</v>
      </c>
      <c r="CV2" s="55">
        <v>2267.998</v>
      </c>
      <c r="CW2" s="55">
        <v>2173.123</v>
      </c>
      <c r="CX2" s="55">
        <v>650.25432999999998</v>
      </c>
      <c r="CY2" s="55">
        <v>4714.3975</v>
      </c>
      <c r="CZ2" s="55">
        <v>2054.1653000000001</v>
      </c>
      <c r="DA2" s="55">
        <v>5227.9009999999998</v>
      </c>
      <c r="DB2" s="55">
        <v>5215.7543999999998</v>
      </c>
      <c r="DC2" s="55">
        <v>7160.8680000000004</v>
      </c>
      <c r="DD2" s="55">
        <v>11875.782999999999</v>
      </c>
      <c r="DE2" s="55">
        <v>2209.6437999999998</v>
      </c>
      <c r="DF2" s="55">
        <v>6394.5775999999996</v>
      </c>
      <c r="DG2" s="55">
        <v>2686.625</v>
      </c>
      <c r="DH2" s="55">
        <v>142.24083999999999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41.789093000000001</v>
      </c>
      <c r="B6">
        <f>BB2</f>
        <v>11.61487</v>
      </c>
      <c r="C6">
        <f>BC2</f>
        <v>14.023726999999999</v>
      </c>
      <c r="D6">
        <f>BD2</f>
        <v>16.142655999999999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8" sqref="E8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25409</v>
      </c>
      <c r="C2" s="51">
        <f ca="1">YEAR(TODAY())-YEAR(B2)+IF(TODAY()&gt;=DATE(YEAR(TODAY()),MONTH(B2),DAY(B2)),0,-1)</f>
        <v>52</v>
      </c>
      <c r="E2" s="47">
        <v>164.8</v>
      </c>
      <c r="F2" s="48" t="s">
        <v>275</v>
      </c>
      <c r="G2" s="47">
        <v>56.5</v>
      </c>
      <c r="H2" s="46" t="s">
        <v>40</v>
      </c>
      <c r="I2" s="67">
        <f>ROUND(G3/E3^2,1)</f>
        <v>20.8</v>
      </c>
    </row>
    <row r="3" spans="1:9" x14ac:dyDescent="0.3">
      <c r="E3" s="46">
        <f>E2/100</f>
        <v>1.6480000000000001</v>
      </c>
      <c r="F3" s="46" t="s">
        <v>39</v>
      </c>
      <c r="G3" s="46">
        <f>G2</f>
        <v>56.5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44403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윤은영, ID : H1900829)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26일 16:14:43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A23" sqref="AA2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44403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52</v>
      </c>
      <c r="G12" s="89"/>
      <c r="H12" s="89"/>
      <c r="I12" s="89"/>
      <c r="K12" s="118">
        <f>'개인정보 및 신체계측 입력'!E2</f>
        <v>164.8</v>
      </c>
      <c r="L12" s="119"/>
      <c r="M12" s="112">
        <f>'개인정보 및 신체계측 입력'!G2</f>
        <v>56.5</v>
      </c>
      <c r="N12" s="113"/>
      <c r="O12" s="108" t="s">
        <v>270</v>
      </c>
      <c r="P12" s="102"/>
      <c r="Q12" s="85">
        <f>'개인정보 및 신체계측 입력'!I2</f>
        <v>20.8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윤은영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79.534000000000006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6.8319999999999999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13.634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0.7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0.9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1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16.7</v>
      </c>
      <c r="L72" s="34" t="s">
        <v>52</v>
      </c>
      <c r="M72" s="34">
        <f>ROUND('DRIs DATA'!K8,1)</f>
        <v>8.4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97.22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201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121.71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173.21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75.040000000000006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553.26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187.6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2021-08-27T01:30:56Z</dcterms:modified>
</cp:coreProperties>
</file>