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<sst xmlns="http://schemas.openxmlformats.org/spreadsheetml/2006/main" count="692" uniqueCount="349">
  <si>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</si>
  <si>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</si>
  <si>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</si>
  <si>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</si>
  <si>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</si>
  <si>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</si>
  <si>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</si>
  <si>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</si>
  <si>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</si>
  <si>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</si>
  <si>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</si>
  <si>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</si>
  <si>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</si>
  <si>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</si>
  <si>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</si>
  <si>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</si>
  <si>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</si>
  <si>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</si>
  <si>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</si>
  <si>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</si>
  <si>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</si>
  <si>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</si>
  <si>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</si>
  <si>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</si>
  <si>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</si>
  <si>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</si>
  <si>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</si>
  <si>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</si>
  <si>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</si>
  <si>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</si>
  <si>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</si>
  <si>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</si>
  <si>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</si>
  <si>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</si>
  <si>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</si>
  <si>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</si>
  <si>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</si>
  <si>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</si>
  <si>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</si>
  <si>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</si>
  <si>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</si>
  <si>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</si>
  <si>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</si>
  <si>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</si>
  <si>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</si>
  <si>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</si>
  <si>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</si>
  <si>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</si>
  <si>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</si>
  <si>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</si>
  <si>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</si>
  <si>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</si>
  <si>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</si>
  <si>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</si>
  <si>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</si>
  <si>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</si>
  <si>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</si>
  <si>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</si>
  <si>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</si>
  <si>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</si>
  <si>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</si>
  <si>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</si>
  <si>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</si>
  <si>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</si>
  <si>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</si>
  <si>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</si>
  <si>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</si>
  <si>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</si>
  <si>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</si>
  <si>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</si>
  <si>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</si>
  <si>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</si>
  <si>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</si>
  <si>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</si>
  <si>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</si>
  <si>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</si>
  <si>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</si>
  <si>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</si>
  <si>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</si>
  <si>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</si>
  <si>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</si>
  <si>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</si>
  <si>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</si>
  <si>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</si>
  <si>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</si>
  <si>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</si>
  <si>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</si>
  <si>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</si>
  <si>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</si>
  <si>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</si>
  <si>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</si>
  <si>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</si>
  <si>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</si>
  <si>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</si>
  <si>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</si>
  <si>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</si>
  <si>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</si>
  <si>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</si>
  <si>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</si>
  <si>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</si>
  <si>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</si>
  <si>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</si>
  <si>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</si>
  <si>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</si>
  <si>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</si>
  <si>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</si>
  <si>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</si>
  <si>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</si>
  <si>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</si>
  <si>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</si>
  <si>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</si>
  <si>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</si>
  <si>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</si>
  <si>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</si>
  <si>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</si>
  <si>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</si>
  <si>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</si>
  <si>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</si>
  <si>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</si>
  <si>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</si>
  <si>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</si>
  <si>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</si>
  <si>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</si>
  <si>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</si>
  <si>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</si>
  <si>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</si>
  <si>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</si>
  <si>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</si>
  <si>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</si>
  <si>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</si>
  <si>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</si>
  <si>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</si>
  <si>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</si>
  <si>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</si>
  <si>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</si>
  <si>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</si>
  <si>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</si>
  <si>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</si>
  <si>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</si>
  <si>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</si>
  <si>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</si>
  <si>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</si>
  <si>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</si>
  <si>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</si>
  <si>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</si>
  <si>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</si>
  <si>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</si>
  <si>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</si>
  <si>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</si>
  <si>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</si>
  <si>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</si>
  <si>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</si>
  <si>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</si>
  <si>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</si>
  <si>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</si>
  <si>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</si>
  <si>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</si>
  <si>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</si>
  <si>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</si>
  <si>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</si>
  <si>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</si>
  <si>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</si>
  <si>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</si>
  <si>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</si>
  <si>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</si>
  <si>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</si>
  <si>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</si>
  <si>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</si>
  <si>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</si>
  <si>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</si>
  <si>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</si>
  <si>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</si>
  <si>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</si>
  <si>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</si>
  <si>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</si>
  <si>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</si>
  <si>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</si>
  <si>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</si>
  <si>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</si>
  <si>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</si>
  <si>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</si>
  <si>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</si>
  <si>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</si>
  <si>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</si>
  <si>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</si>
  <si>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</si>
  <si>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</si>
  <si>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</si>
  <si>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</si>
  <si>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</si>
  <si>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</si>
  <si>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</si>
  <si>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</si>
  <si>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</si>
  <si>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</si>
  <si>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</si>
  <si>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</si>
  <si>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</si>
  <si>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</si>
  <si>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</si>
  <si>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</si>
  <si>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</si>
  <si>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</si>
  <si>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</si>
  <si>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</si>
  <si>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</si>
  <si>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</si>
  <si>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</si>
  <si>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</si>
  <si>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</si>
  <si>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</si>
  <si>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</si>
  <si>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</si>
  <si>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</si>
  <si>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</si>
  <si>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</si>
  <si>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</si>
  <si>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</si>
  <si>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</si>
  <si>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</si>
  <si>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</si>
  <si>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</si>
  <si>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</si>
  <si>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</si>
  <si>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</si>
  <si>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</si>
  <si>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</si>
  <si>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</si>
  <si>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</si>
  <si>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</si>
  <si>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</si>
  <si>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</si>
  <si>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</si>
  <si>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</si>
  <si>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</si>
  <si>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</si>
  <si>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</si>
  <si>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</si>
  <si>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</si>
  <si>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</si>
  <si>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</si>
  <si>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</si>
  <si>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</si>
  <si>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</si>
  <si>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</si>
  <si>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</si>
  <si>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</si>
  <si>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</si>
  <si>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</si>
  <si>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</si>
  <si>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</si>
  <si>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</si>
  <si>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</si>
  <si>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</si>
  <si>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</si>
  <si>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</si>
  <si>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</si>
  <si>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</si>
  <si>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</si>
  <si>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</si>
  <si>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</si>
  <si>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</si>
  <si>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</si>
  <si>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</si>
  <si>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</si>
  <si>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</si>
  <si>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</si>
  <si>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</si>
  <si>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</si>
  <si>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</si>
  <si>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</si>
  <si>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</si>
  <si>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</si>
  <si>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</si>
  <si>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</si>
  <si>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</si>
  <si>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</si>
  <si>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</si>
  <si>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</si>
  <si>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</si>
  <si>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</si>
  <si>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</si>
  <si>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</si>
  <si>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권장섭취량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</si>
  <si>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</si>
  <si>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</si>
  <si>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</si>
  <si>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</si>
  <si>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</si>
  <si>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</si>
  <si>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</si>
  <si>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</t>
    <phoneticPr fontId="1" type="noConversion"/>
  </si>
  <si>
    <t>적정비율(최대)</t>
    <phoneticPr fontId="1" type="noConversion"/>
  </si>
  <si>
    <t>지용성 비타민</t>
    <phoneticPr fontId="1" type="noConversion"/>
  </si>
  <si>
    <t>비타민B12</t>
    <phoneticPr fontId="1" type="noConversion"/>
  </si>
  <si>
    <t>에너지(kcal)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</si>
  <si>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</si>
  <si>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</si>
  <si>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</si>
  <si>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</si>
  <si>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</si>
  <si>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</si>
  <si>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</si>
  <si>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</si>
  <si>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</si>
  <si>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</si>
  <si>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</si>
  <si>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</si>
  <si>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</si>
  <si>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</si>
  <si>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</si>
  <si>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</si>
  <si>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</si>
  <si>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</si>
  <si>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</si>
  <si>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정보</t>
    <phoneticPr fontId="1" type="noConversion"/>
  </si>
  <si>
    <t>(설문지 : FFQ 95문항 설문지, 사용자 : 김석병, ID : H1900830)</t>
  </si>
  <si>
    <t>출력시각</t>
    <phoneticPr fontId="1" type="noConversion"/>
  </si>
  <si>
    <t>2021년 08월 26일 16:15:42</t>
  </si>
  <si>
    <t>다량영양소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</si>
  <si>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</si>
  <si>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</si>
  <si>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</si>
  <si>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</si>
  <si>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</si>
  <si>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</si>
  <si>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</si>
  <si>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</si>
  <si>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</si>
  <si>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</si>
  <si>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</si>
  <si>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</si>
  <si>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</si>
  <si>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</si>
  <si>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</si>
  <si>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</si>
  <si>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</si>
  <si>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권장섭취량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</si>
  <si>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</si>
  <si>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</si>
  <si>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</si>
  <si>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</si>
  <si>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</si>
  <si>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상한섭취량</t>
    <phoneticPr fontId="1" type="noConversion"/>
  </si>
  <si>
    <t>평균필요량</t>
    <phoneticPr fontId="1" type="noConversion"/>
  </si>
  <si>
    <t>구리(ug/일)</t>
    <phoneticPr fontId="1" type="noConversion"/>
  </si>
  <si>
    <t>크롬(ug/일)</t>
    <phoneticPr fontId="1" type="noConversion"/>
  </si>
  <si>
    <t>H1900830</t>
  </si>
  <si>
    <t>김석병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</si>
</sst>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128.90141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4.3892689999999996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2.1963382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2012.5648000000001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4790.3486000000003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119.01371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240.71312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19.230167000000002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1271.1324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3.0953016E-2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4.9607039999999998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42.479121999999997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283.22739999999999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154.87701000000001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9.0719999999999992</c:v>
                </c:pt>
                <c:pt idx="1">
                  <c:v>18.256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24.376460999999999</c:v>
                </c:pt>
                <c:pt idx="1">
                  <c:v>32.412242999999997</c:v>
                </c:pt>
                <c:pt idx="2">
                  <c:v>33.205413999999998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903.25440000000003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35.105200000000004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64.087000000000003</c:v>
                </c:pt>
                <c:pt idx="1">
                  <c:v>13.946</c:v>
                </c:pt>
                <c:pt idx="2">
                  <c:v>21.968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2826.2310000000002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168.51999000000001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767.14544999999998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12.257918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8300.0709999999999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27.386102999999999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4.6786979999999998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325.54741999999999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2.4734766000000001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29.055595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4.6786979999999998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895.53435999999999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20.435960000000001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김석병, ID : H1900830)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16:15:42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2826.2310000000002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128.90141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42.479121999999997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64.087000000000003</v>
      </c>
      <c r="G8" s="59">
        <f>'DRIs DATA 입력'!G8</f>
        <v>13.946</v>
      </c>
      <c r="H8" s="59">
        <f>'DRIs DATA 입력'!H8</f>
        <v>21.968</v>
      </c>
      <c r="I8" s="55"/>
      <c r="J8" s="59" t="s">
        <v>215</v>
      </c>
      <c r="K8" s="59">
        <f>'DRIs DATA 입력'!K8</f>
        <v>9.0719999999999992</v>
      </c>
      <c r="L8" s="59">
        <f>'DRIs DATA 입력'!L8</f>
        <v>18.256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903.25440000000003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35.105200000000004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12.257918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325.54741999999999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168.51999000000001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2.9313269000000002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2.4734766000000001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29.055595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4.6786979999999998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895.53435999999999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20.435960000000001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4.3892689999999996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2.1963382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767.14544999999998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2012.5648000000001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8300.0709999999999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4790.3486000000003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119.01371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240.71312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27.386102999999999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19.230167000000002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1271.1324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3.0953016E-2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4.9607039999999998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283.22739999999999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154.87701000000001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315</v>
      </c>
      <c r="B1" s="55" t="s">
        <v>316</v>
      </c>
      <c r="G1" s="56" t="s">
        <v>317</v>
      </c>
      <c r="H1" s="55" t="s">
        <v>318</v>
      </c>
    </row>
    <row r="3" spans="1:27" x14ac:dyDescent="0.3">
      <c r="A3" s="65" t="s">
        <v>319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2" t="s">
        <v>281</v>
      </c>
      <c r="F4" s="63"/>
      <c r="G4" s="63"/>
      <c r="H4" s="64"/>
      <c r="J4" s="62" t="s">
        <v>320</v>
      </c>
      <c r="K4" s="63"/>
      <c r="L4" s="64"/>
      <c r="N4" s="66" t="s">
        <v>321</v>
      </c>
      <c r="O4" s="66"/>
      <c r="P4" s="66"/>
      <c r="Q4" s="66"/>
      <c r="R4" s="66"/>
      <c r="S4" s="66"/>
      <c r="U4" s="66" t="s">
        <v>322</v>
      </c>
      <c r="V4" s="66"/>
      <c r="W4" s="66"/>
      <c r="X4" s="66"/>
      <c r="Y4" s="66"/>
      <c r="Z4" s="66"/>
    </row>
    <row r="5" spans="1:27" x14ac:dyDescent="0.3">
      <c r="A5" s="60"/>
      <c r="B5" s="60" t="s">
        <v>323</v>
      </c>
      <c r="C5" s="60" t="s">
        <v>276</v>
      </c>
      <c r="E5" s="60"/>
      <c r="F5" s="60" t="s">
        <v>313</v>
      </c>
      <c r="G5" s="60" t="s">
        <v>296</v>
      </c>
      <c r="H5" s="60" t="s">
        <v>45</v>
      </c>
      <c r="J5" s="60"/>
      <c r="K5" s="60" t="s">
        <v>324</v>
      </c>
      <c r="L5" s="60" t="s">
        <v>325</v>
      </c>
      <c r="N5" s="60"/>
      <c r="O5" s="60" t="s">
        <v>326</v>
      </c>
      <c r="P5" s="60" t="s">
        <v>283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327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2200</v>
      </c>
      <c r="C6" s="60">
        <v>2826.2310000000002</v>
      </c>
      <c r="E6" s="60" t="s">
        <v>328</v>
      </c>
      <c r="F6" s="60">
        <v>55</v>
      </c>
      <c r="G6" s="60">
        <v>15</v>
      </c>
      <c r="H6" s="60">
        <v>7</v>
      </c>
      <c r="J6" s="60" t="s">
        <v>297</v>
      </c>
      <c r="K6" s="60">
        <v>0.1</v>
      </c>
      <c r="L6" s="60">
        <v>4</v>
      </c>
      <c r="N6" s="60" t="s">
        <v>298</v>
      </c>
      <c r="O6" s="60">
        <v>50</v>
      </c>
      <c r="P6" s="60">
        <v>60</v>
      </c>
      <c r="Q6" s="60">
        <v>0</v>
      </c>
      <c r="R6" s="60">
        <v>0</v>
      </c>
      <c r="S6" s="60">
        <v>128.90141</v>
      </c>
      <c r="U6" s="60" t="s">
        <v>299</v>
      </c>
      <c r="V6" s="60">
        <v>0</v>
      </c>
      <c r="W6" s="60">
        <v>0</v>
      </c>
      <c r="X6" s="60">
        <v>25</v>
      </c>
      <c r="Y6" s="60">
        <v>0</v>
      </c>
      <c r="Z6" s="60">
        <v>42.479121999999997</v>
      </c>
    </row>
    <row r="7" spans="1:27" x14ac:dyDescent="0.3">
      <c r="E7" s="60" t="s">
        <v>329</v>
      </c>
      <c r="F7" s="60">
        <v>65</v>
      </c>
      <c r="G7" s="60">
        <v>30</v>
      </c>
      <c r="H7" s="60">
        <v>20</v>
      </c>
      <c r="J7" s="60" t="s">
        <v>292</v>
      </c>
      <c r="K7" s="60">
        <v>1</v>
      </c>
      <c r="L7" s="60">
        <v>10</v>
      </c>
    </row>
    <row r="8" spans="1:27" x14ac:dyDescent="0.3">
      <c r="E8" s="60" t="s">
        <v>300</v>
      </c>
      <c r="F8" s="60">
        <v>64.087000000000003</v>
      </c>
      <c r="G8" s="60">
        <v>13.946</v>
      </c>
      <c r="H8" s="60">
        <v>21.968</v>
      </c>
      <c r="J8" s="60" t="s">
        <v>300</v>
      </c>
      <c r="K8" s="60">
        <v>9.0719999999999992</v>
      </c>
      <c r="L8" s="60">
        <v>18.256</v>
      </c>
    </row>
    <row r="13" spans="1:27" x14ac:dyDescent="0.3">
      <c r="A13" s="61" t="s">
        <v>293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330</v>
      </c>
      <c r="B14" s="66"/>
      <c r="C14" s="66"/>
      <c r="D14" s="66"/>
      <c r="E14" s="66"/>
      <c r="F14" s="66"/>
      <c r="H14" s="66" t="s">
        <v>331</v>
      </c>
      <c r="I14" s="66"/>
      <c r="J14" s="66"/>
      <c r="K14" s="66"/>
      <c r="L14" s="66"/>
      <c r="M14" s="66"/>
      <c r="O14" s="66" t="s">
        <v>282</v>
      </c>
      <c r="P14" s="66"/>
      <c r="Q14" s="66"/>
      <c r="R14" s="66"/>
      <c r="S14" s="66"/>
      <c r="T14" s="66"/>
      <c r="V14" s="66" t="s">
        <v>301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327</v>
      </c>
      <c r="D15" s="60" t="s">
        <v>278</v>
      </c>
      <c r="E15" s="60" t="s">
        <v>279</v>
      </c>
      <c r="F15" s="60" t="s">
        <v>332</v>
      </c>
      <c r="H15" s="60"/>
      <c r="I15" s="60" t="s">
        <v>326</v>
      </c>
      <c r="J15" s="60" t="s">
        <v>327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283</v>
      </c>
      <c r="R15" s="60" t="s">
        <v>333</v>
      </c>
      <c r="S15" s="60" t="s">
        <v>279</v>
      </c>
      <c r="T15" s="60" t="s">
        <v>276</v>
      </c>
      <c r="V15" s="60"/>
      <c r="W15" s="60" t="s">
        <v>277</v>
      </c>
      <c r="X15" s="60" t="s">
        <v>283</v>
      </c>
      <c r="Y15" s="60" t="s">
        <v>278</v>
      </c>
      <c r="Z15" s="60" t="s">
        <v>334</v>
      </c>
      <c r="AA15" s="60" t="s">
        <v>276</v>
      </c>
    </row>
    <row r="16" spans="1:27" x14ac:dyDescent="0.3">
      <c r="A16" s="60" t="s">
        <v>335</v>
      </c>
      <c r="B16" s="60">
        <v>530</v>
      </c>
      <c r="C16" s="60">
        <v>750</v>
      </c>
      <c r="D16" s="60">
        <v>0</v>
      </c>
      <c r="E16" s="60">
        <v>3000</v>
      </c>
      <c r="F16" s="60">
        <v>903.25440000000003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35.105200000000004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12.257918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325.54741999999999</v>
      </c>
    </row>
    <row r="23" spans="1:62" x14ac:dyDescent="0.3">
      <c r="A23" s="61" t="s">
        <v>302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336</v>
      </c>
      <c r="B24" s="66"/>
      <c r="C24" s="66"/>
      <c r="D24" s="66"/>
      <c r="E24" s="66"/>
      <c r="F24" s="66"/>
      <c r="H24" s="66" t="s">
        <v>284</v>
      </c>
      <c r="I24" s="66"/>
      <c r="J24" s="66"/>
      <c r="K24" s="66"/>
      <c r="L24" s="66"/>
      <c r="M24" s="66"/>
      <c r="O24" s="66" t="s">
        <v>312</v>
      </c>
      <c r="P24" s="66"/>
      <c r="Q24" s="66"/>
      <c r="R24" s="66"/>
      <c r="S24" s="66"/>
      <c r="T24" s="66"/>
      <c r="V24" s="66" t="s">
        <v>303</v>
      </c>
      <c r="W24" s="66"/>
      <c r="X24" s="66"/>
      <c r="Y24" s="66"/>
      <c r="Z24" s="66"/>
      <c r="AA24" s="66"/>
      <c r="AC24" s="66" t="s">
        <v>285</v>
      </c>
      <c r="AD24" s="66"/>
      <c r="AE24" s="66"/>
      <c r="AF24" s="66"/>
      <c r="AG24" s="66"/>
      <c r="AH24" s="66"/>
      <c r="AJ24" s="66" t="s">
        <v>286</v>
      </c>
      <c r="AK24" s="66"/>
      <c r="AL24" s="66"/>
      <c r="AM24" s="66"/>
      <c r="AN24" s="66"/>
      <c r="AO24" s="66"/>
      <c r="AQ24" s="66" t="s">
        <v>294</v>
      </c>
      <c r="AR24" s="66"/>
      <c r="AS24" s="66"/>
      <c r="AT24" s="66"/>
      <c r="AU24" s="66"/>
      <c r="AV24" s="66"/>
      <c r="AX24" s="66" t="s">
        <v>287</v>
      </c>
      <c r="AY24" s="66"/>
      <c r="AZ24" s="66"/>
      <c r="BA24" s="66"/>
      <c r="BB24" s="66"/>
      <c r="BC24" s="66"/>
      <c r="BE24" s="66" t="s">
        <v>304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283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337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283</v>
      </c>
      <c r="R25" s="60" t="s">
        <v>278</v>
      </c>
      <c r="S25" s="60" t="s">
        <v>334</v>
      </c>
      <c r="T25" s="60" t="s">
        <v>276</v>
      </c>
      <c r="V25" s="60"/>
      <c r="W25" s="60" t="s">
        <v>277</v>
      </c>
      <c r="X25" s="60" t="s">
        <v>283</v>
      </c>
      <c r="Y25" s="60" t="s">
        <v>278</v>
      </c>
      <c r="Z25" s="60" t="s">
        <v>334</v>
      </c>
      <c r="AA25" s="60" t="s">
        <v>276</v>
      </c>
      <c r="AC25" s="60"/>
      <c r="AD25" s="60" t="s">
        <v>326</v>
      </c>
      <c r="AE25" s="60" t="s">
        <v>283</v>
      </c>
      <c r="AF25" s="60" t="s">
        <v>278</v>
      </c>
      <c r="AG25" s="60" t="s">
        <v>334</v>
      </c>
      <c r="AH25" s="60" t="s">
        <v>276</v>
      </c>
      <c r="AJ25" s="60"/>
      <c r="AK25" s="60" t="s">
        <v>326</v>
      </c>
      <c r="AL25" s="60" t="s">
        <v>283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283</v>
      </c>
      <c r="AT25" s="60" t="s">
        <v>278</v>
      </c>
      <c r="AU25" s="60" t="s">
        <v>279</v>
      </c>
      <c r="AV25" s="60" t="s">
        <v>332</v>
      </c>
      <c r="AX25" s="60"/>
      <c r="AY25" s="60" t="s">
        <v>277</v>
      </c>
      <c r="AZ25" s="60" t="s">
        <v>283</v>
      </c>
      <c r="BA25" s="60" t="s">
        <v>333</v>
      </c>
      <c r="BB25" s="60" t="s">
        <v>279</v>
      </c>
      <c r="BC25" s="60" t="s">
        <v>276</v>
      </c>
      <c r="BE25" s="60"/>
      <c r="BF25" s="60" t="s">
        <v>277</v>
      </c>
      <c r="BG25" s="60" t="s">
        <v>327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168.51999000000001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2.9313269000000002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2.4734766000000001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29.055595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4.6786979999999998</v>
      </c>
      <c r="AJ26" s="60" t="s">
        <v>288</v>
      </c>
      <c r="AK26" s="60">
        <v>320</v>
      </c>
      <c r="AL26" s="60">
        <v>400</v>
      </c>
      <c r="AM26" s="60">
        <v>0</v>
      </c>
      <c r="AN26" s="60">
        <v>1000</v>
      </c>
      <c r="AO26" s="60">
        <v>895.53435999999999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20.435960000000001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4.3892689999999996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2.1963382</v>
      </c>
    </row>
    <row r="33" spans="1:68" x14ac:dyDescent="0.3">
      <c r="A33" s="61" t="s">
        <v>305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307</v>
      </c>
      <c r="W34" s="66"/>
      <c r="X34" s="66"/>
      <c r="Y34" s="66"/>
      <c r="Z34" s="66"/>
      <c r="AA34" s="66"/>
      <c r="AC34" s="66" t="s">
        <v>338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283</v>
      </c>
      <c r="D35" s="60" t="s">
        <v>278</v>
      </c>
      <c r="E35" s="60" t="s">
        <v>279</v>
      </c>
      <c r="F35" s="60" t="s">
        <v>276</v>
      </c>
      <c r="H35" s="60"/>
      <c r="I35" s="60" t="s">
        <v>326</v>
      </c>
      <c r="J35" s="60" t="s">
        <v>283</v>
      </c>
      <c r="K35" s="60" t="s">
        <v>333</v>
      </c>
      <c r="L35" s="60" t="s">
        <v>279</v>
      </c>
      <c r="M35" s="60" t="s">
        <v>332</v>
      </c>
      <c r="O35" s="60"/>
      <c r="P35" s="60" t="s">
        <v>277</v>
      </c>
      <c r="Q35" s="60" t="s">
        <v>283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283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283</v>
      </c>
      <c r="AF35" s="60" t="s">
        <v>278</v>
      </c>
      <c r="AG35" s="60" t="s">
        <v>279</v>
      </c>
      <c r="AH35" s="60" t="s">
        <v>332</v>
      </c>
      <c r="AJ35" s="60"/>
      <c r="AK35" s="60" t="s">
        <v>277</v>
      </c>
      <c r="AL35" s="60" t="s">
        <v>283</v>
      </c>
      <c r="AM35" s="60" t="s">
        <v>278</v>
      </c>
      <c r="AN35" s="60" t="s">
        <v>334</v>
      </c>
      <c r="AO35" s="60" t="s">
        <v>332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767.14544999999998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2012.5648000000001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8300.0709999999999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4790.3486000000003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119.01371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240.71312</v>
      </c>
    </row>
    <row r="43" spans="1:68" x14ac:dyDescent="0.3">
      <c r="A43" s="61" t="s">
        <v>289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339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340</v>
      </c>
      <c r="P44" s="66"/>
      <c r="Q44" s="66"/>
      <c r="R44" s="66"/>
      <c r="S44" s="66"/>
      <c r="T44" s="66"/>
      <c r="V44" s="66" t="s">
        <v>290</v>
      </c>
      <c r="W44" s="66"/>
      <c r="X44" s="66"/>
      <c r="Y44" s="66"/>
      <c r="Z44" s="66"/>
      <c r="AA44" s="66"/>
      <c r="AC44" s="66" t="s">
        <v>309</v>
      </c>
      <c r="AD44" s="66"/>
      <c r="AE44" s="66"/>
      <c r="AF44" s="66"/>
      <c r="AG44" s="66"/>
      <c r="AH44" s="66"/>
      <c r="AJ44" s="66" t="s">
        <v>310</v>
      </c>
      <c r="AK44" s="66"/>
      <c r="AL44" s="66"/>
      <c r="AM44" s="66"/>
      <c r="AN44" s="66"/>
      <c r="AO44" s="66"/>
      <c r="AQ44" s="66" t="s">
        <v>341</v>
      </c>
      <c r="AR44" s="66"/>
      <c r="AS44" s="66"/>
      <c r="AT44" s="66"/>
      <c r="AU44" s="66"/>
      <c r="AV44" s="66"/>
      <c r="AX44" s="66" t="s">
        <v>291</v>
      </c>
      <c r="AY44" s="66"/>
      <c r="AZ44" s="66"/>
      <c r="BA44" s="66"/>
      <c r="BB44" s="66"/>
      <c r="BC44" s="66"/>
      <c r="BE44" s="66" t="s">
        <v>342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326</v>
      </c>
      <c r="C45" s="60" t="s">
        <v>337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283</v>
      </c>
      <c r="K45" s="60" t="s">
        <v>333</v>
      </c>
      <c r="L45" s="60" t="s">
        <v>279</v>
      </c>
      <c r="M45" s="60" t="s">
        <v>332</v>
      </c>
      <c r="O45" s="60"/>
      <c r="P45" s="60" t="s">
        <v>326</v>
      </c>
      <c r="Q45" s="60" t="s">
        <v>283</v>
      </c>
      <c r="R45" s="60" t="s">
        <v>333</v>
      </c>
      <c r="S45" s="60" t="s">
        <v>279</v>
      </c>
      <c r="T45" s="60" t="s">
        <v>276</v>
      </c>
      <c r="V45" s="60"/>
      <c r="W45" s="60" t="s">
        <v>277</v>
      </c>
      <c r="X45" s="60" t="s">
        <v>327</v>
      </c>
      <c r="Y45" s="60" t="s">
        <v>278</v>
      </c>
      <c r="Z45" s="60" t="s">
        <v>343</v>
      </c>
      <c r="AA45" s="60" t="s">
        <v>276</v>
      </c>
      <c r="AC45" s="60"/>
      <c r="AD45" s="60" t="s">
        <v>344</v>
      </c>
      <c r="AE45" s="60" t="s">
        <v>283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283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283</v>
      </c>
      <c r="AT45" s="60" t="s">
        <v>278</v>
      </c>
      <c r="AU45" s="60" t="s">
        <v>334</v>
      </c>
      <c r="AV45" s="60" t="s">
        <v>276</v>
      </c>
      <c r="AX45" s="60"/>
      <c r="AY45" s="60" t="s">
        <v>326</v>
      </c>
      <c r="AZ45" s="60" t="s">
        <v>283</v>
      </c>
      <c r="BA45" s="60" t="s">
        <v>333</v>
      </c>
      <c r="BB45" s="60" t="s">
        <v>279</v>
      </c>
      <c r="BC45" s="60" t="s">
        <v>276</v>
      </c>
      <c r="BE45" s="60"/>
      <c r="BF45" s="60" t="s">
        <v>277</v>
      </c>
      <c r="BG45" s="60" t="s">
        <v>283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27.386102999999999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19.230167000000002</v>
      </c>
      <c r="O46" s="60" t="s">
        <v>345</v>
      </c>
      <c r="P46" s="60">
        <v>600</v>
      </c>
      <c r="Q46" s="60">
        <v>800</v>
      </c>
      <c r="R46" s="60">
        <v>0</v>
      </c>
      <c r="S46" s="60">
        <v>10000</v>
      </c>
      <c r="T46" s="60">
        <v>1271.1324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3.0953016E-2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4.9607039999999998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283.22739999999999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154.87701000000001</v>
      </c>
      <c r="AX46" s="60" t="s">
        <v>311</v>
      </c>
      <c r="AY46" s="60"/>
      <c r="AZ46" s="60"/>
      <c r="BA46" s="60"/>
      <c r="BB46" s="60"/>
      <c r="BC46" s="60"/>
      <c r="BE46" s="60" t="s">
        <v>346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347</v>
      </c>
      <c r="B2" s="55" t="s">
        <v>348</v>
      </c>
      <c r="C2" s="55" t="s">
        <v>314</v>
      </c>
      <c r="D2" s="55">
        <v>64</v>
      </c>
      <c r="E2" s="55">
        <v>2826.2310000000002</v>
      </c>
      <c r="F2" s="55">
        <v>376.04687999999999</v>
      </c>
      <c r="G2" s="55">
        <v>81.829710000000006</v>
      </c>
      <c r="H2" s="55">
        <v>44.440759999999997</v>
      </c>
      <c r="I2" s="55">
        <v>37.388950000000001</v>
      </c>
      <c r="J2" s="55">
        <v>128.90141</v>
      </c>
      <c r="K2" s="55">
        <v>57.411940000000001</v>
      </c>
      <c r="L2" s="55">
        <v>71.48948</v>
      </c>
      <c r="M2" s="55">
        <v>42.479121999999997</v>
      </c>
      <c r="N2" s="55">
        <v>4.6947355000000002</v>
      </c>
      <c r="O2" s="55">
        <v>23.590413999999999</v>
      </c>
      <c r="P2" s="55">
        <v>1403.0527</v>
      </c>
      <c r="Q2" s="55">
        <v>39.271793000000002</v>
      </c>
      <c r="R2" s="55">
        <v>903.25440000000003</v>
      </c>
      <c r="S2" s="55">
        <v>192.17169999999999</v>
      </c>
      <c r="T2" s="55">
        <v>8532.9889999999996</v>
      </c>
      <c r="U2" s="55">
        <v>12.257918</v>
      </c>
      <c r="V2" s="55">
        <v>35.105200000000004</v>
      </c>
      <c r="W2" s="55">
        <v>325.54741999999999</v>
      </c>
      <c r="X2" s="55">
        <v>168.51999000000001</v>
      </c>
      <c r="Y2" s="55">
        <v>2.9313269000000002</v>
      </c>
      <c r="Z2" s="55">
        <v>2.4734766000000001</v>
      </c>
      <c r="AA2" s="55">
        <v>29.055595</v>
      </c>
      <c r="AB2" s="55">
        <v>4.6786979999999998</v>
      </c>
      <c r="AC2" s="55">
        <v>895.53435999999999</v>
      </c>
      <c r="AD2" s="55">
        <v>20.435960000000001</v>
      </c>
      <c r="AE2" s="55">
        <v>4.3892689999999996</v>
      </c>
      <c r="AF2" s="55">
        <v>2.1963382</v>
      </c>
      <c r="AG2" s="55">
        <v>767.14544999999998</v>
      </c>
      <c r="AH2" s="55">
        <v>465.23227000000003</v>
      </c>
      <c r="AI2" s="55">
        <v>301.91318000000001</v>
      </c>
      <c r="AJ2" s="55">
        <v>2012.5648000000001</v>
      </c>
      <c r="AK2" s="55">
        <v>8300.0709999999999</v>
      </c>
      <c r="AL2" s="55">
        <v>119.01371</v>
      </c>
      <c r="AM2" s="55">
        <v>4790.3486000000003</v>
      </c>
      <c r="AN2" s="55">
        <v>240.71312</v>
      </c>
      <c r="AO2" s="55">
        <v>27.386102999999999</v>
      </c>
      <c r="AP2" s="55">
        <v>18.79926</v>
      </c>
      <c r="AQ2" s="55">
        <v>8.586843</v>
      </c>
      <c r="AR2" s="55">
        <v>19.230167000000002</v>
      </c>
      <c r="AS2" s="55">
        <v>1271.1324</v>
      </c>
      <c r="AT2" s="55">
        <v>3.0953016E-2</v>
      </c>
      <c r="AU2" s="55">
        <v>4.9607039999999998</v>
      </c>
      <c r="AV2" s="55">
        <v>283.22739999999999</v>
      </c>
      <c r="AW2" s="55">
        <v>154.87701000000001</v>
      </c>
      <c r="AX2" s="55">
        <v>0.15415946999999999</v>
      </c>
      <c r="AY2" s="55">
        <v>2.7794400000000001</v>
      </c>
      <c r="AZ2" s="55">
        <v>590.73833999999999</v>
      </c>
      <c r="BA2" s="55">
        <v>90.018709999999999</v>
      </c>
      <c r="BB2" s="55">
        <v>24.376460999999999</v>
      </c>
      <c r="BC2" s="55">
        <v>32.412242999999997</v>
      </c>
      <c r="BD2" s="55">
        <v>33.205413999999998</v>
      </c>
      <c r="BE2" s="55">
        <v>3.5530503000000002</v>
      </c>
      <c r="BF2" s="55">
        <v>11.235132</v>
      </c>
      <c r="BG2" s="55">
        <v>1.1518281E-3</v>
      </c>
      <c r="BH2" s="55">
        <v>3.1639158000000001E-3</v>
      </c>
      <c r="BI2" s="55">
        <v>3.5631596E-3</v>
      </c>
      <c r="BJ2" s="55">
        <v>6.5054959999999995E-2</v>
      </c>
      <c r="BK2" s="55">
        <v>8.8602166000000004E-5</v>
      </c>
      <c r="BL2" s="55">
        <v>0.34194180000000002</v>
      </c>
      <c r="BM2" s="55">
        <v>6.4223504</v>
      </c>
      <c r="BN2" s="55">
        <v>1.4148867000000001</v>
      </c>
      <c r="BO2" s="55">
        <v>92.322249999999997</v>
      </c>
      <c r="BP2" s="55">
        <v>16.983387</v>
      </c>
      <c r="BQ2" s="55">
        <v>28.747328</v>
      </c>
      <c r="BR2" s="55">
        <v>110.72178</v>
      </c>
      <c r="BS2" s="55">
        <v>54.703009999999999</v>
      </c>
      <c r="BT2" s="55">
        <v>16.153873000000001</v>
      </c>
      <c r="BU2" s="55">
        <v>0.43267304000000001</v>
      </c>
      <c r="BV2" s="55">
        <v>0.25106933999999997</v>
      </c>
      <c r="BW2" s="55">
        <v>1.1954826999999999</v>
      </c>
      <c r="BX2" s="55">
        <v>3.4689101999999998</v>
      </c>
      <c r="BY2" s="55">
        <v>0.26824104999999998</v>
      </c>
      <c r="BZ2" s="55">
        <v>9.4931690000000005E-4</v>
      </c>
      <c r="CA2" s="55">
        <v>1.8336657999999999</v>
      </c>
      <c r="CB2" s="55">
        <v>0.115838625</v>
      </c>
      <c r="CC2" s="55">
        <v>0.51771080000000003</v>
      </c>
      <c r="CD2" s="55">
        <v>5.5562987000000001</v>
      </c>
      <c r="CE2" s="55">
        <v>0.13343289999999999</v>
      </c>
      <c r="CF2" s="55">
        <v>1.9794517</v>
      </c>
      <c r="CG2" s="55">
        <v>1.2449999E-6</v>
      </c>
      <c r="CH2" s="55">
        <v>0.17900002000000001</v>
      </c>
      <c r="CI2" s="55">
        <v>6.3708406000000002E-3</v>
      </c>
      <c r="CJ2" s="55">
        <v>11.789187</v>
      </c>
      <c r="CK2" s="55">
        <v>3.0771941000000001E-2</v>
      </c>
      <c r="CL2" s="55">
        <v>3.8025136000000002</v>
      </c>
      <c r="CM2" s="55">
        <v>5.9044714000000003</v>
      </c>
      <c r="CN2" s="55">
        <v>4430.616</v>
      </c>
      <c r="CO2" s="55">
        <v>7740.7084999999997</v>
      </c>
      <c r="CP2" s="55">
        <v>5905.924</v>
      </c>
      <c r="CQ2" s="55">
        <v>1898.2782</v>
      </c>
      <c r="CR2" s="55">
        <v>976.99225000000001</v>
      </c>
      <c r="CS2" s="55">
        <v>600.43853999999999</v>
      </c>
      <c r="CT2" s="55">
        <v>4414.1450000000004</v>
      </c>
      <c r="CU2" s="55">
        <v>2991.8150000000001</v>
      </c>
      <c r="CV2" s="55">
        <v>1665.4338</v>
      </c>
      <c r="CW2" s="55">
        <v>3591.3049999999998</v>
      </c>
      <c r="CX2" s="55">
        <v>1006.37726</v>
      </c>
      <c r="CY2" s="55">
        <v>5210.7466000000004</v>
      </c>
      <c r="CZ2" s="55">
        <v>3087.1228000000001</v>
      </c>
      <c r="DA2" s="55">
        <v>6987.2659999999996</v>
      </c>
      <c r="DB2" s="55">
        <v>6083.4673000000003</v>
      </c>
      <c r="DC2" s="55">
        <v>10163.383</v>
      </c>
      <c r="DD2" s="55">
        <v>17077.96</v>
      </c>
      <c r="DE2" s="55">
        <v>4229.3549999999996</v>
      </c>
      <c r="DF2" s="55">
        <v>5988.0010000000002</v>
      </c>
      <c r="DG2" s="55">
        <v>3990.2606999999998</v>
      </c>
      <c r="DH2" s="55">
        <v>304.64505000000003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90.018709999999999</v>
      </c>
      <c r="B6">
        <f>BB2</f>
        <v>24.376460999999999</v>
      </c>
      <c r="C6">
        <f>BC2</f>
        <v>32.412242999999997</v>
      </c>
      <c r="D6">
        <f>BD2</f>
        <v>33.205413999999998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20991</v>
      </c>
      <c r="C2" s="51">
        <f ca="1">YEAR(TODAY())-YEAR(B2)+IF(TODAY()&gt;=DATE(YEAR(TODAY()),MONTH(B2),DAY(B2)),0,-1)</f>
        <v>64</v>
      </c>
      <c r="E2" s="47">
        <v>167.7</v>
      </c>
      <c r="F2" s="48" t="s">
        <v>275</v>
      </c>
      <c r="G2" s="47">
        <v>61.5</v>
      </c>
      <c r="H2" s="46" t="s">
        <v>40</v>
      </c>
      <c r="I2" s="67">
        <f>ROUND(G3/E3^2,1)</f>
        <v>21.9</v>
      </c>
    </row>
    <row r="3" spans="1:9" x14ac:dyDescent="0.3">
      <c r="E3" s="46">
        <f>E2/100</f>
        <v>1.6769999999999998</v>
      </c>
      <c r="F3" s="46" t="s">
        <v>39</v>
      </c>
      <c r="G3" s="46">
        <f>G2</f>
        <v>61.5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김석병, ID : H1900830)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16:15:42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167.7</v>
      </c>
      <c r="L12" s="119"/>
      <c r="M12" s="112">
        <f>'개인정보 및 신체계측 입력'!G2</f>
        <v>61.5</v>
      </c>
      <c r="N12" s="113"/>
      <c r="O12" s="108" t="s">
        <v>270</v>
      </c>
      <c r="P12" s="102"/>
      <c r="Q12" s="85">
        <f>'개인정보 및 신체계측 입력'!I2</f>
        <v>21.9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김석병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64.087000000000003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13.946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21.968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18.3</v>
      </c>
      <c r="L72" s="34" t="s">
        <v>52</v>
      </c>
      <c r="M72" s="34">
        <f>ROUND('DRIs DATA'!K8,1)</f>
        <v>9.1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120.43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292.54000000000002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168.52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311.91000000000003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95.89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553.34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273.86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2021-08-27T01:32:22Z</dcterms:modified>
</cp:coreProperties>
</file>