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<sst xmlns="http://schemas.openxmlformats.org/spreadsheetml/2006/main" count="692" uniqueCount="349">
  <si>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</si>
  <si>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</si>
  <si>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</si>
  <si>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</si>
  <si>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</si>
  <si>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</si>
  <si>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</si>
  <si>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</si>
  <si>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</si>
  <si>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</si>
  <si>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</si>
  <si>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</si>
  <si>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</si>
  <si>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</si>
  <si>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</si>
  <si>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</si>
  <si>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</si>
  <si>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</si>
  <si>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</si>
  <si>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</si>
  <si>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</si>
  <si>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</si>
  <si>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</si>
  <si>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</si>
  <si>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</si>
  <si>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</si>
  <si>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</si>
  <si>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</si>
  <si>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</si>
  <si>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</si>
  <si>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</si>
  <si>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</si>
  <si>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</si>
  <si>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</si>
  <si>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</si>
  <si>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</si>
  <si>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</si>
  <si>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</si>
  <si>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</si>
  <si>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</si>
  <si>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</si>
  <si>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</si>
  <si>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</si>
  <si>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</si>
  <si>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</si>
  <si>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</si>
  <si>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</si>
  <si>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</si>
  <si>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</si>
  <si>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</si>
  <si>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</si>
  <si>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</si>
  <si>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</si>
  <si>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</si>
  <si>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</si>
  <si>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</si>
  <si>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</si>
  <si>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</si>
  <si>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</si>
  <si>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</si>
  <si>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</si>
  <si>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</si>
  <si>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</si>
  <si>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</si>
  <si>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</si>
  <si>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</si>
  <si>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</si>
  <si>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</si>
  <si>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</si>
  <si>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</si>
  <si>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</si>
  <si>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</si>
  <si>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</si>
  <si>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</si>
  <si>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</si>
  <si>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</si>
  <si>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</si>
  <si>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</si>
  <si>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</si>
  <si>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</si>
  <si>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</si>
  <si>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</si>
  <si>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</si>
  <si>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</si>
  <si>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</si>
  <si>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</si>
  <si>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</si>
  <si>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</si>
  <si>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</si>
  <si>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</si>
  <si>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</si>
  <si>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</si>
  <si>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</si>
  <si>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</si>
  <si>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</si>
  <si>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</si>
  <si>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</si>
  <si>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</si>
  <si>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</si>
  <si>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</si>
  <si>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</si>
  <si>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</si>
  <si>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</si>
  <si>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</si>
  <si>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</si>
  <si>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</si>
  <si>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</si>
  <si>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</si>
  <si>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</si>
  <si>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</si>
  <si>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</si>
  <si>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</si>
  <si>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</si>
  <si>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</si>
  <si>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</si>
  <si>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</si>
  <si>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</si>
  <si>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</si>
  <si>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</si>
  <si>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</si>
  <si>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</si>
  <si>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</si>
  <si>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</si>
  <si>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</si>
  <si>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</si>
  <si>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</si>
  <si>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</si>
  <si>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</si>
  <si>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</si>
  <si>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</si>
  <si>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</si>
  <si>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</si>
  <si>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</si>
  <si>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</si>
  <si>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</si>
  <si>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</si>
  <si>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</si>
  <si>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</si>
  <si>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</si>
  <si>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</si>
  <si>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</si>
  <si>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</si>
  <si>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</si>
  <si>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</si>
  <si>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</si>
  <si>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</si>
  <si>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</si>
  <si>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</si>
  <si>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</si>
  <si>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</si>
  <si>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</si>
  <si>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</si>
  <si>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</si>
  <si>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</si>
  <si>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</si>
  <si>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</si>
  <si>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</si>
  <si>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</si>
  <si>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</si>
  <si>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</si>
  <si>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</si>
  <si>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</si>
  <si>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</si>
  <si>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</si>
  <si>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</si>
  <si>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</si>
  <si>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</si>
  <si>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</si>
  <si>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</si>
  <si>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</si>
  <si>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</si>
  <si>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</si>
  <si>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</si>
  <si>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</si>
  <si>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</si>
  <si>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</si>
  <si>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</si>
  <si>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</si>
  <si>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</si>
  <si>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</si>
  <si>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</si>
  <si>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</si>
  <si>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</si>
  <si>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</si>
  <si>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</si>
  <si>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</si>
  <si>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</si>
  <si>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</si>
  <si>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</si>
  <si>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</si>
  <si>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</si>
  <si>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</si>
  <si>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</si>
  <si>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</si>
  <si>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</si>
  <si>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</si>
  <si>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</si>
  <si>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</si>
  <si>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</si>
  <si>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</si>
  <si>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</si>
  <si>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</si>
  <si>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</si>
  <si>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</si>
  <si>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</si>
  <si>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</si>
  <si>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</si>
  <si>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</si>
  <si>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</si>
  <si>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</si>
  <si>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</si>
  <si>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</si>
  <si>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</si>
  <si>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</si>
  <si>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</si>
  <si>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</si>
  <si>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</si>
  <si>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</si>
  <si>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</si>
  <si>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</si>
  <si>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</si>
  <si>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</si>
  <si>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</si>
  <si>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</si>
  <si>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</si>
  <si>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</si>
  <si>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</si>
  <si>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</si>
  <si>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</si>
  <si>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</si>
  <si>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</si>
  <si>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</si>
  <si>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</si>
  <si>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</si>
  <si>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</si>
  <si>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</si>
  <si>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</si>
  <si>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</si>
  <si>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</si>
  <si>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</si>
  <si>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</si>
  <si>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</si>
  <si>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</si>
  <si>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</si>
  <si>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</si>
  <si>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</si>
  <si>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</si>
  <si>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</si>
  <si>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</si>
  <si>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</si>
  <si>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</si>
  <si>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</si>
  <si>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</si>
  <si>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</si>
  <si>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</si>
  <si>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</si>
  <si>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</si>
  <si>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</si>
  <si>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</si>
  <si>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</si>
  <si>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</si>
  <si>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</si>
  <si>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</si>
  <si>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</si>
  <si>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</si>
  <si>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</si>
  <si>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</si>
  <si>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</si>
  <si>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</si>
  <si>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</si>
  <si>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</si>
  <si>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</si>
  <si>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</si>
  <si>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</si>
  <si>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</si>
  <si>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</si>
  <si>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</si>
  <si>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</si>
  <si>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</si>
  <si>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</si>
  <si>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</si>
  <si>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</si>
  <si>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</si>
  <si>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</si>
  <si>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</si>
  <si>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</si>
  <si>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</si>
  <si>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</si>
  <si>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</si>
  <si>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</si>
  <si>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</si>
  <si>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</si>
  <si>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</si>
  <si>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</si>
  <si>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</si>
  <si>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</si>
  <si>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</si>
  <si>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</si>
  <si>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</si>
  <si>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</si>
  <si>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</si>
  <si>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</si>
  <si>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</si>
  <si>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</si>
  <si>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</si>
  <si>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</si>
  <si>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</si>
  <si>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</si>
  <si>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</si>
  <si>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</si>
  <si>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</si>
  <si>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</si>
  <si>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</si>
  <si>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</si>
  <si>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</si>
  <si>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</si>
  <si>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</si>
  <si>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</si>
  <si>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</si>
  <si>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</si>
  <si>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</si>
  <si>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</si>
  <si>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</si>
  <si>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</si>
  <si>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</si>
  <si>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</si>
  <si>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</si>
  <si>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</si>
  <si>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</si>
  <si>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</si>
  <si>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</si>
  <si>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</si>
  <si>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적정비율(최대)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</si>
  <si>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</si>
  <si>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</si>
  <si>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</si>
  <si>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</si>
  <si>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</si>
  <si>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(설문지 : FFQ 95문항 설문지, 사용자 : 방명옥, ID : H1900831)</t>
  </si>
  <si>
    <t>2021년 08월 26일 16:24:39</t>
  </si>
  <si>
    <t>단백질(g/일)</t>
    <phoneticPr fontId="1" type="noConversion"/>
  </si>
  <si>
    <t>섭취비율</t>
    <phoneticPr fontId="1" type="noConversion"/>
  </si>
  <si>
    <t>비타민A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</si>
  <si>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</si>
  <si>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</si>
  <si>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</si>
  <si>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</si>
  <si>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H1900831</t>
  </si>
  <si>
    <t>방명옥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</si>
</sst>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88.110519999999994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4.1108656000000003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2.056819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1561.1539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4092.7222000000002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116.71332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206.83690999999999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13.435936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4065.4259999999999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0.55550710000000003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4.1368739999999997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36.544117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172.40132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99.278300000000002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4.5830000000000002</c:v>
                </c:pt>
                <c:pt idx="1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15.922914499999999</c:v>
                </c:pt>
                <c:pt idx="1">
                  <c:v>18.656683000000001</c:v>
                </c:pt>
                <c:pt idx="2">
                  <c:v>24.614557000000001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582.11339999999996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25.611930000000001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73.361999999999995</c:v>
                </c:pt>
                <c:pt idx="1">
                  <c:v>10.532999999999999</c:v>
                </c:pt>
                <c:pt idx="2">
                  <c:v>16.105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2470.7532000000001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164.78474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566.58609999999999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6.53118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3932.6077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20.595310000000001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3.2062401999999999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277.94427000000002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1.7157389000000001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24.493618000000001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3.2062401999999999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722.70140000000004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9.2147349999999992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방명옥, ID : H1900831)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16:24:39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2470.7532000000001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88.110519999999994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36.544117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73.361999999999995</v>
      </c>
      <c r="G8" s="59">
        <f>'DRIs DATA 입력'!G8</f>
        <v>10.532999999999999</v>
      </c>
      <c r="H8" s="59">
        <f>'DRIs DATA 입력'!H8</f>
        <v>16.105</v>
      </c>
      <c r="I8" s="55"/>
      <c r="J8" s="59" t="s">
        <v>215</v>
      </c>
      <c r="K8" s="59">
        <f>'DRIs DATA 입력'!K8</f>
        <v>4.5830000000000002</v>
      </c>
      <c r="L8" s="59">
        <f>'DRIs DATA 입력'!L8</f>
        <v>13.7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582.11339999999996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25.611930000000001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6.53118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277.94427000000002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164.78474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2.0138562000000002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1.7157389000000001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24.493618000000001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3.2062401999999999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722.70140000000004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9.2147349999999992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4.1108656000000003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2.056819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566.58609999999999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1561.1539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3932.6077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4092.7222000000002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116.71332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206.83690999999999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20.595310000000001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13.435936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4065.4259999999999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0.55550710000000003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4.1368739999999997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172.40132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99.278300000000002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304</v>
      </c>
      <c r="B1" s="55" t="s">
        <v>338</v>
      </c>
      <c r="G1" s="56" t="s">
        <v>329</v>
      </c>
      <c r="H1" s="55" t="s">
        <v>339</v>
      </c>
    </row>
    <row r="3" spans="1:27" x14ac:dyDescent="0.3">
      <c r="A3" s="65" t="s">
        <v>305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306</v>
      </c>
      <c r="B4" s="66"/>
      <c r="C4" s="66"/>
      <c r="E4" s="62" t="s">
        <v>281</v>
      </c>
      <c r="F4" s="63"/>
      <c r="G4" s="63"/>
      <c r="H4" s="64"/>
      <c r="J4" s="62" t="s">
        <v>285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307</v>
      </c>
      <c r="V4" s="66"/>
      <c r="W4" s="66"/>
      <c r="X4" s="66"/>
      <c r="Y4" s="66"/>
      <c r="Z4" s="66"/>
    </row>
    <row r="5" spans="1:27" x14ac:dyDescent="0.3">
      <c r="A5" s="60"/>
      <c r="B5" s="60" t="s">
        <v>308</v>
      </c>
      <c r="C5" s="60" t="s">
        <v>276</v>
      </c>
      <c r="E5" s="60"/>
      <c r="F5" s="60" t="s">
        <v>331</v>
      </c>
      <c r="G5" s="60" t="s">
        <v>309</v>
      </c>
      <c r="H5" s="60" t="s">
        <v>45</v>
      </c>
      <c r="J5" s="60"/>
      <c r="K5" s="60" t="s">
        <v>301</v>
      </c>
      <c r="L5" s="60" t="s">
        <v>302</v>
      </c>
      <c r="N5" s="60"/>
      <c r="O5" s="60" t="s">
        <v>277</v>
      </c>
      <c r="P5" s="60" t="s">
        <v>335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286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306</v>
      </c>
      <c r="B6" s="60">
        <v>1600</v>
      </c>
      <c r="C6" s="60">
        <v>2470.7532000000001</v>
      </c>
      <c r="E6" s="60" t="s">
        <v>310</v>
      </c>
      <c r="F6" s="60">
        <v>55</v>
      </c>
      <c r="G6" s="60">
        <v>15</v>
      </c>
      <c r="H6" s="60">
        <v>7</v>
      </c>
      <c r="J6" s="60" t="s">
        <v>310</v>
      </c>
      <c r="K6" s="60">
        <v>0.1</v>
      </c>
      <c r="L6" s="60">
        <v>4</v>
      </c>
      <c r="N6" s="60" t="s">
        <v>340</v>
      </c>
      <c r="O6" s="60">
        <v>40</v>
      </c>
      <c r="P6" s="60">
        <v>45</v>
      </c>
      <c r="Q6" s="60">
        <v>0</v>
      </c>
      <c r="R6" s="60">
        <v>0</v>
      </c>
      <c r="S6" s="60">
        <v>88.110519999999994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36.544117</v>
      </c>
    </row>
    <row r="7" spans="1:27" x14ac:dyDescent="0.3">
      <c r="E7" s="60" t="s">
        <v>299</v>
      </c>
      <c r="F7" s="60">
        <v>65</v>
      </c>
      <c r="G7" s="60">
        <v>30</v>
      </c>
      <c r="H7" s="60">
        <v>20</v>
      </c>
      <c r="J7" s="60" t="s">
        <v>332</v>
      </c>
      <c r="K7" s="60">
        <v>1</v>
      </c>
      <c r="L7" s="60">
        <v>10</v>
      </c>
    </row>
    <row r="8" spans="1:27" x14ac:dyDescent="0.3">
      <c r="E8" s="60" t="s">
        <v>341</v>
      </c>
      <c r="F8" s="60">
        <v>73.361999999999995</v>
      </c>
      <c r="G8" s="60">
        <v>10.532999999999999</v>
      </c>
      <c r="H8" s="60">
        <v>16.105</v>
      </c>
      <c r="J8" s="60" t="s">
        <v>312</v>
      </c>
      <c r="K8" s="60">
        <v>4.5830000000000002</v>
      </c>
      <c r="L8" s="60">
        <v>13.7</v>
      </c>
    </row>
    <row r="13" spans="1:27" x14ac:dyDescent="0.3">
      <c r="A13" s="61" t="s">
        <v>300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342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282</v>
      </c>
      <c r="P14" s="66"/>
      <c r="Q14" s="66"/>
      <c r="R14" s="66"/>
      <c r="S14" s="66"/>
      <c r="T14" s="66"/>
      <c r="V14" s="66" t="s">
        <v>313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286</v>
      </c>
      <c r="D15" s="60" t="s">
        <v>278</v>
      </c>
      <c r="E15" s="60" t="s">
        <v>279</v>
      </c>
      <c r="F15" s="60" t="s">
        <v>343</v>
      </c>
      <c r="H15" s="60"/>
      <c r="I15" s="60" t="s">
        <v>277</v>
      </c>
      <c r="J15" s="60" t="s">
        <v>286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286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286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314</v>
      </c>
      <c r="B16" s="60">
        <v>410</v>
      </c>
      <c r="C16" s="60">
        <v>550</v>
      </c>
      <c r="D16" s="60">
        <v>0</v>
      </c>
      <c r="E16" s="60">
        <v>3000</v>
      </c>
      <c r="F16" s="60">
        <v>582.11339999999996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25.611930000000001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6.53118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277.94427000000002</v>
      </c>
    </row>
    <row r="23" spans="1:62" x14ac:dyDescent="0.3">
      <c r="A23" s="61" t="s">
        <v>315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283</v>
      </c>
      <c r="B24" s="66"/>
      <c r="C24" s="66"/>
      <c r="D24" s="66"/>
      <c r="E24" s="66"/>
      <c r="F24" s="66"/>
      <c r="H24" s="66" t="s">
        <v>288</v>
      </c>
      <c r="I24" s="66"/>
      <c r="J24" s="66"/>
      <c r="K24" s="66"/>
      <c r="L24" s="66"/>
      <c r="M24" s="66"/>
      <c r="O24" s="66" t="s">
        <v>330</v>
      </c>
      <c r="P24" s="66"/>
      <c r="Q24" s="66"/>
      <c r="R24" s="66"/>
      <c r="S24" s="66"/>
      <c r="T24" s="66"/>
      <c r="V24" s="66" t="s">
        <v>316</v>
      </c>
      <c r="W24" s="66"/>
      <c r="X24" s="66"/>
      <c r="Y24" s="66"/>
      <c r="Z24" s="66"/>
      <c r="AA24" s="66"/>
      <c r="AC24" s="66" t="s">
        <v>289</v>
      </c>
      <c r="AD24" s="66"/>
      <c r="AE24" s="66"/>
      <c r="AF24" s="66"/>
      <c r="AG24" s="66"/>
      <c r="AH24" s="66"/>
      <c r="AJ24" s="66" t="s">
        <v>290</v>
      </c>
      <c r="AK24" s="66"/>
      <c r="AL24" s="66"/>
      <c r="AM24" s="66"/>
      <c r="AN24" s="66"/>
      <c r="AO24" s="66"/>
      <c r="AQ24" s="66" t="s">
        <v>303</v>
      </c>
      <c r="AR24" s="66"/>
      <c r="AS24" s="66"/>
      <c r="AT24" s="66"/>
      <c r="AU24" s="66"/>
      <c r="AV24" s="66"/>
      <c r="AX24" s="66" t="s">
        <v>291</v>
      </c>
      <c r="AY24" s="66"/>
      <c r="AZ24" s="66"/>
      <c r="BA24" s="66"/>
      <c r="BB24" s="66"/>
      <c r="BC24" s="66"/>
      <c r="BE24" s="66" t="s">
        <v>317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286</v>
      </c>
      <c r="D25" s="60" t="s">
        <v>278</v>
      </c>
      <c r="E25" s="60" t="s">
        <v>279</v>
      </c>
      <c r="F25" s="60" t="s">
        <v>276</v>
      </c>
      <c r="H25" s="60"/>
      <c r="I25" s="60" t="s">
        <v>344</v>
      </c>
      <c r="J25" s="60" t="s">
        <v>286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286</v>
      </c>
      <c r="R25" s="60" t="s">
        <v>336</v>
      </c>
      <c r="S25" s="60" t="s">
        <v>279</v>
      </c>
      <c r="T25" s="60" t="s">
        <v>276</v>
      </c>
      <c r="V25" s="60"/>
      <c r="W25" s="60" t="s">
        <v>277</v>
      </c>
      <c r="X25" s="60" t="s">
        <v>286</v>
      </c>
      <c r="Y25" s="60" t="s">
        <v>278</v>
      </c>
      <c r="Z25" s="60" t="s">
        <v>337</v>
      </c>
      <c r="AA25" s="60" t="s">
        <v>276</v>
      </c>
      <c r="AC25" s="60"/>
      <c r="AD25" s="60" t="s">
        <v>277</v>
      </c>
      <c r="AE25" s="60" t="s">
        <v>286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286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286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286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286</v>
      </c>
      <c r="BH25" s="60" t="s">
        <v>336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164.78474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2.0138562000000002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1.7157389000000001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24.493618000000001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3.2062401999999999</v>
      </c>
      <c r="AJ26" s="60" t="s">
        <v>292</v>
      </c>
      <c r="AK26" s="60">
        <v>320</v>
      </c>
      <c r="AL26" s="60">
        <v>400</v>
      </c>
      <c r="AM26" s="60">
        <v>0</v>
      </c>
      <c r="AN26" s="60">
        <v>1000</v>
      </c>
      <c r="AO26" s="60">
        <v>722.70140000000004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9.2147349999999992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4.1108656000000003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2.056819</v>
      </c>
    </row>
    <row r="33" spans="1:68" x14ac:dyDescent="0.3">
      <c r="A33" s="61" t="s">
        <v>318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320</v>
      </c>
      <c r="W34" s="66"/>
      <c r="X34" s="66"/>
      <c r="Y34" s="66"/>
      <c r="Z34" s="66"/>
      <c r="AA34" s="66"/>
      <c r="AC34" s="66" t="s">
        <v>293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335</v>
      </c>
      <c r="D35" s="60" t="s">
        <v>278</v>
      </c>
      <c r="E35" s="60" t="s">
        <v>279</v>
      </c>
      <c r="F35" s="60" t="s">
        <v>334</v>
      </c>
      <c r="H35" s="60"/>
      <c r="I35" s="60" t="s">
        <v>333</v>
      </c>
      <c r="J35" s="60" t="s">
        <v>286</v>
      </c>
      <c r="K35" s="60" t="s">
        <v>278</v>
      </c>
      <c r="L35" s="60" t="s">
        <v>337</v>
      </c>
      <c r="M35" s="60" t="s">
        <v>276</v>
      </c>
      <c r="O35" s="60"/>
      <c r="P35" s="60" t="s">
        <v>277</v>
      </c>
      <c r="Q35" s="60" t="s">
        <v>286</v>
      </c>
      <c r="R35" s="60" t="s">
        <v>345</v>
      </c>
      <c r="S35" s="60" t="s">
        <v>279</v>
      </c>
      <c r="T35" s="60" t="s">
        <v>276</v>
      </c>
      <c r="V35" s="60"/>
      <c r="W35" s="60" t="s">
        <v>277</v>
      </c>
      <c r="X35" s="60" t="s">
        <v>286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286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286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566.58609999999999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1561.1539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3932.6077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4092.7222000000002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116.71332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206.83690999999999</v>
      </c>
    </row>
    <row r="43" spans="1:68" x14ac:dyDescent="0.3">
      <c r="A43" s="61" t="s">
        <v>294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321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284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344</v>
      </c>
      <c r="C45" s="60" t="s">
        <v>335</v>
      </c>
      <c r="D45" s="60" t="s">
        <v>345</v>
      </c>
      <c r="E45" s="60" t="s">
        <v>279</v>
      </c>
      <c r="F45" s="60" t="s">
        <v>276</v>
      </c>
      <c r="H45" s="60"/>
      <c r="I45" s="60" t="s">
        <v>277</v>
      </c>
      <c r="J45" s="60" t="s">
        <v>286</v>
      </c>
      <c r="K45" s="60" t="s">
        <v>278</v>
      </c>
      <c r="L45" s="60" t="s">
        <v>279</v>
      </c>
      <c r="M45" s="60" t="s">
        <v>343</v>
      </c>
      <c r="O45" s="60"/>
      <c r="P45" s="60" t="s">
        <v>277</v>
      </c>
      <c r="Q45" s="60" t="s">
        <v>286</v>
      </c>
      <c r="R45" s="60" t="s">
        <v>336</v>
      </c>
      <c r="S45" s="60" t="s">
        <v>279</v>
      </c>
      <c r="T45" s="60" t="s">
        <v>276</v>
      </c>
      <c r="V45" s="60"/>
      <c r="W45" s="60" t="s">
        <v>277</v>
      </c>
      <c r="X45" s="60" t="s">
        <v>286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286</v>
      </c>
      <c r="AF45" s="60" t="s">
        <v>278</v>
      </c>
      <c r="AG45" s="60" t="s">
        <v>279</v>
      </c>
      <c r="AH45" s="60" t="s">
        <v>276</v>
      </c>
      <c r="AJ45" s="60"/>
      <c r="AK45" s="60" t="s">
        <v>344</v>
      </c>
      <c r="AL45" s="60" t="s">
        <v>286</v>
      </c>
      <c r="AM45" s="60" t="s">
        <v>336</v>
      </c>
      <c r="AN45" s="60" t="s">
        <v>279</v>
      </c>
      <c r="AO45" s="60" t="s">
        <v>276</v>
      </c>
      <c r="AQ45" s="60"/>
      <c r="AR45" s="60" t="s">
        <v>277</v>
      </c>
      <c r="AS45" s="60" t="s">
        <v>286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286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346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20.595310000000001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13.435936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4065.4259999999999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0.55550710000000003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4.1368739999999997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172.40132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99.278300000000002</v>
      </c>
      <c r="AX46" s="60" t="s">
        <v>326</v>
      </c>
      <c r="AY46" s="60"/>
      <c r="AZ46" s="60"/>
      <c r="BA46" s="60"/>
      <c r="BB46" s="60"/>
      <c r="BC46" s="60"/>
      <c r="BE46" s="60" t="s">
        <v>327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347</v>
      </c>
      <c r="B2" s="55" t="s">
        <v>348</v>
      </c>
      <c r="C2" s="55" t="s">
        <v>328</v>
      </c>
      <c r="D2" s="55">
        <v>74</v>
      </c>
      <c r="E2" s="55">
        <v>2470.7532000000001</v>
      </c>
      <c r="F2" s="55">
        <v>401.35770000000002</v>
      </c>
      <c r="G2" s="55">
        <v>57.626156000000002</v>
      </c>
      <c r="H2" s="55">
        <v>37.485165000000002</v>
      </c>
      <c r="I2" s="55">
        <v>20.140991</v>
      </c>
      <c r="J2" s="55">
        <v>88.110519999999994</v>
      </c>
      <c r="K2" s="55">
        <v>52.044620000000002</v>
      </c>
      <c r="L2" s="55">
        <v>36.065899999999999</v>
      </c>
      <c r="M2" s="55">
        <v>36.544117</v>
      </c>
      <c r="N2" s="55">
        <v>3.6480155000000001</v>
      </c>
      <c r="O2" s="55">
        <v>17.642284</v>
      </c>
      <c r="P2" s="55">
        <v>1623.7896000000001</v>
      </c>
      <c r="Q2" s="55">
        <v>23.263722999999999</v>
      </c>
      <c r="R2" s="55">
        <v>582.11339999999996</v>
      </c>
      <c r="S2" s="55">
        <v>145.87144000000001</v>
      </c>
      <c r="T2" s="55">
        <v>5234.9022999999997</v>
      </c>
      <c r="U2" s="55">
        <v>6.53118</v>
      </c>
      <c r="V2" s="55">
        <v>25.611930000000001</v>
      </c>
      <c r="W2" s="55">
        <v>277.94427000000002</v>
      </c>
      <c r="X2" s="55">
        <v>164.78474</v>
      </c>
      <c r="Y2" s="55">
        <v>2.0138562000000002</v>
      </c>
      <c r="Z2" s="55">
        <v>1.7157389000000001</v>
      </c>
      <c r="AA2" s="55">
        <v>24.493618000000001</v>
      </c>
      <c r="AB2" s="55">
        <v>3.2062401999999999</v>
      </c>
      <c r="AC2" s="55">
        <v>722.70140000000004</v>
      </c>
      <c r="AD2" s="55">
        <v>9.2147349999999992</v>
      </c>
      <c r="AE2" s="55">
        <v>4.1108656000000003</v>
      </c>
      <c r="AF2" s="55">
        <v>2.056819</v>
      </c>
      <c r="AG2" s="55">
        <v>566.58609999999999</v>
      </c>
      <c r="AH2" s="55">
        <v>345.74506000000002</v>
      </c>
      <c r="AI2" s="55">
        <v>220.84105</v>
      </c>
      <c r="AJ2" s="55">
        <v>1561.1539</v>
      </c>
      <c r="AK2" s="55">
        <v>3932.6077</v>
      </c>
      <c r="AL2" s="55">
        <v>116.71332</v>
      </c>
      <c r="AM2" s="55">
        <v>4092.7222000000002</v>
      </c>
      <c r="AN2" s="55">
        <v>206.83690999999999</v>
      </c>
      <c r="AO2" s="55">
        <v>20.595310000000001</v>
      </c>
      <c r="AP2" s="55">
        <v>15.908585</v>
      </c>
      <c r="AQ2" s="55">
        <v>4.6867247000000001</v>
      </c>
      <c r="AR2" s="55">
        <v>13.435936</v>
      </c>
      <c r="AS2" s="55">
        <v>4065.4259999999999</v>
      </c>
      <c r="AT2" s="55">
        <v>0.55550710000000003</v>
      </c>
      <c r="AU2" s="55">
        <v>4.1368739999999997</v>
      </c>
      <c r="AV2" s="55">
        <v>172.40132</v>
      </c>
      <c r="AW2" s="55">
        <v>99.278300000000002</v>
      </c>
      <c r="AX2" s="55">
        <v>0.16979705</v>
      </c>
      <c r="AY2" s="55">
        <v>0.95942170000000004</v>
      </c>
      <c r="AZ2" s="55">
        <v>401.07634999999999</v>
      </c>
      <c r="BA2" s="55">
        <v>59.214680000000001</v>
      </c>
      <c r="BB2" s="55">
        <v>15.922914499999999</v>
      </c>
      <c r="BC2" s="55">
        <v>18.656683000000001</v>
      </c>
      <c r="BD2" s="55">
        <v>24.614557000000001</v>
      </c>
      <c r="BE2" s="55">
        <v>2.7212873000000002</v>
      </c>
      <c r="BF2" s="55">
        <v>11.798341000000001</v>
      </c>
      <c r="BG2" s="55">
        <v>5.5509790000000002E-3</v>
      </c>
      <c r="BH2" s="55">
        <v>1.7112705999999998E-2</v>
      </c>
      <c r="BI2" s="55">
        <v>1.3145561E-2</v>
      </c>
      <c r="BJ2" s="55">
        <v>7.727929E-2</v>
      </c>
      <c r="BK2" s="55">
        <v>4.2699840000000002E-4</v>
      </c>
      <c r="BL2" s="55">
        <v>0.17166111000000001</v>
      </c>
      <c r="BM2" s="55">
        <v>2.852608</v>
      </c>
      <c r="BN2" s="55">
        <v>0.51724170000000003</v>
      </c>
      <c r="BO2" s="55">
        <v>45.575569999999999</v>
      </c>
      <c r="BP2" s="55">
        <v>7.6843579999999996</v>
      </c>
      <c r="BQ2" s="55">
        <v>15.238806</v>
      </c>
      <c r="BR2" s="55">
        <v>58.924480000000003</v>
      </c>
      <c r="BS2" s="55">
        <v>35.801067000000003</v>
      </c>
      <c r="BT2" s="55">
        <v>6.7196417000000004</v>
      </c>
      <c r="BU2" s="55">
        <v>5.3423114000000001E-2</v>
      </c>
      <c r="BV2" s="55">
        <v>0.108236395</v>
      </c>
      <c r="BW2" s="55">
        <v>0.51050967000000003</v>
      </c>
      <c r="BX2" s="55">
        <v>1.6010987000000001</v>
      </c>
      <c r="BY2" s="55">
        <v>0.15825479000000001</v>
      </c>
      <c r="BZ2" s="55">
        <v>4.7729769999999998E-4</v>
      </c>
      <c r="CA2" s="55">
        <v>1.3265640000000001</v>
      </c>
      <c r="CB2" s="55">
        <v>5.3556557999999997E-2</v>
      </c>
      <c r="CC2" s="55">
        <v>0.32238080000000002</v>
      </c>
      <c r="CD2" s="55">
        <v>2.6264690000000002</v>
      </c>
      <c r="CE2" s="55">
        <v>0.1107548</v>
      </c>
      <c r="CF2" s="55">
        <v>0.93142899999999995</v>
      </c>
      <c r="CG2" s="55">
        <v>9.9000000000000005E-7</v>
      </c>
      <c r="CH2" s="55">
        <v>9.9553649999999994E-2</v>
      </c>
      <c r="CI2" s="55">
        <v>2.5328759999999999E-3</v>
      </c>
      <c r="CJ2" s="55">
        <v>5.6008186000000002</v>
      </c>
      <c r="CK2" s="55">
        <v>2.7060812E-2</v>
      </c>
      <c r="CL2" s="55">
        <v>0.88407236</v>
      </c>
      <c r="CM2" s="55">
        <v>2.5959512999999999</v>
      </c>
      <c r="CN2" s="55">
        <v>3256.5671000000002</v>
      </c>
      <c r="CO2" s="55">
        <v>5749.7910000000002</v>
      </c>
      <c r="CP2" s="55">
        <v>4024.5032000000001</v>
      </c>
      <c r="CQ2" s="55">
        <v>1193.1111000000001</v>
      </c>
      <c r="CR2" s="55">
        <v>661.96795999999995</v>
      </c>
      <c r="CS2" s="55">
        <v>469.77103</v>
      </c>
      <c r="CT2" s="55">
        <v>3336.7615000000001</v>
      </c>
      <c r="CU2" s="55">
        <v>2193.8926000000001</v>
      </c>
      <c r="CV2" s="55">
        <v>1402.7307000000001</v>
      </c>
      <c r="CW2" s="55">
        <v>2558.7467999999999</v>
      </c>
      <c r="CX2" s="55">
        <v>768.31646999999998</v>
      </c>
      <c r="CY2" s="55">
        <v>3804.1790000000001</v>
      </c>
      <c r="CZ2" s="55">
        <v>2058.7986000000001</v>
      </c>
      <c r="DA2" s="55">
        <v>5256.7543999999998</v>
      </c>
      <c r="DB2" s="55">
        <v>4429.1147000000001</v>
      </c>
      <c r="DC2" s="55">
        <v>8118.7007000000003</v>
      </c>
      <c r="DD2" s="55">
        <v>12903.054</v>
      </c>
      <c r="DE2" s="55">
        <v>2889.1687000000002</v>
      </c>
      <c r="DF2" s="55">
        <v>4624.7489999999998</v>
      </c>
      <c r="DG2" s="55">
        <v>3110.2082999999998</v>
      </c>
      <c r="DH2" s="55">
        <v>141.84190000000001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59.214680000000001</v>
      </c>
      <c r="B6">
        <f>BB2</f>
        <v>15.922914499999999</v>
      </c>
      <c r="C6">
        <f>BC2</f>
        <v>18.656683000000001</v>
      </c>
      <c r="D6">
        <f>BD2</f>
        <v>24.614557000000001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17358</v>
      </c>
      <c r="C2" s="51">
        <f ca="1">YEAR(TODAY())-YEAR(B2)+IF(TODAY()&gt;=DATE(YEAR(TODAY()),MONTH(B2),DAY(B2)),0,-1)</f>
        <v>74</v>
      </c>
      <c r="E2" s="47">
        <v>162.9</v>
      </c>
      <c r="F2" s="48" t="s">
        <v>275</v>
      </c>
      <c r="G2" s="47">
        <v>75.3</v>
      </c>
      <c r="H2" s="46" t="s">
        <v>40</v>
      </c>
      <c r="I2" s="67">
        <f>ROUND(G3/E3^2,1)</f>
        <v>28.4</v>
      </c>
    </row>
    <row r="3" spans="1:9" x14ac:dyDescent="0.3">
      <c r="E3" s="46">
        <f>E2/100</f>
        <v>1.629</v>
      </c>
      <c r="F3" s="46" t="s">
        <v>39</v>
      </c>
      <c r="G3" s="46">
        <f>G2</f>
        <v>75.3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방명옥, ID : H1900831)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16:24:39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74</v>
      </c>
      <c r="G12" s="89"/>
      <c r="H12" s="89"/>
      <c r="I12" s="89"/>
      <c r="K12" s="118">
        <f>'개인정보 및 신체계측 입력'!E2</f>
        <v>162.9</v>
      </c>
      <c r="L12" s="119"/>
      <c r="M12" s="112">
        <f>'개인정보 및 신체계측 입력'!G2</f>
        <v>75.3</v>
      </c>
      <c r="N12" s="113"/>
      <c r="O12" s="108" t="s">
        <v>270</v>
      </c>
      <c r="P12" s="102"/>
      <c r="Q12" s="85">
        <f>'개인정보 및 신체계측 입력'!I2</f>
        <v>28.4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방명옥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73.361999999999995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10.532999999999999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16.105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13.7</v>
      </c>
      <c r="L72" s="34" t="s">
        <v>52</v>
      </c>
      <c r="M72" s="34">
        <f>ROUND('DRIs DATA'!K8,1)</f>
        <v>4.5999999999999996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77.62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213.43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164.78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213.75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70.819999999999993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262.17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205.95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2021-08-27T01:33:28Z</dcterms:modified>
</cp:coreProperties>
</file>