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<sst xmlns="http://schemas.openxmlformats.org/spreadsheetml/2006/main" count="693" uniqueCount="339">
  <si>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</si>
  <si>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</si>
  <si>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</si>
  <si>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</si>
  <si>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</si>
  <si>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</si>
  <si>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</si>
  <si>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</si>
  <si>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</si>
  <si>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</si>
  <si>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</si>
  <si>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</si>
  <si>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</si>
  <si>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</si>
  <si>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</si>
  <si>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</si>
  <si>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</si>
  <si>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</si>
  <si>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</si>
  <si>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</si>
  <si>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</si>
  <si>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</si>
  <si>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</si>
  <si>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</si>
  <si>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</si>
  <si>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</si>
  <si>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</si>
  <si>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</si>
  <si>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</si>
  <si>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</si>
  <si>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</si>
  <si>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</si>
  <si>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</si>
  <si>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</si>
  <si>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</si>
  <si>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</si>
  <si>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</si>
  <si>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</si>
  <si>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</si>
  <si>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</si>
  <si>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</si>
  <si>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</si>
  <si>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</si>
  <si>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</si>
  <si>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</si>
  <si>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</si>
  <si>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</si>
  <si>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</si>
  <si>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</si>
  <si>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</si>
  <si>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</si>
  <si>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</si>
  <si>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</si>
  <si>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</si>
  <si>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</si>
  <si>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</si>
  <si>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</si>
  <si>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</si>
  <si>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</si>
  <si>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</si>
  <si>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</si>
  <si>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</si>
  <si>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</si>
  <si>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</si>
  <si>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</si>
  <si>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</si>
  <si>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</si>
  <si>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</si>
  <si>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</si>
  <si>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</si>
  <si>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</si>
  <si>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</si>
  <si>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</si>
  <si>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</si>
  <si>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</si>
  <si>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</si>
  <si>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</si>
  <si>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</si>
  <si>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</si>
  <si>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</si>
  <si>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</si>
  <si>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</si>
  <si>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</si>
  <si>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</si>
  <si>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</si>
  <si>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</si>
  <si>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</si>
  <si>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</si>
  <si>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</si>
  <si>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</si>
  <si>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</si>
  <si>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</si>
  <si>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</si>
  <si>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</si>
  <si>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</si>
  <si>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</si>
  <si>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</si>
  <si>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</si>
  <si>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</si>
  <si>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</si>
  <si>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</si>
  <si>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</si>
  <si>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</si>
  <si>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</si>
  <si>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</si>
  <si>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</si>
  <si>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</si>
  <si>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</si>
  <si>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</si>
  <si>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</si>
  <si>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</si>
  <si>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</si>
  <si>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</si>
  <si>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</si>
  <si>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</si>
  <si>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</si>
  <si>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</si>
  <si>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</si>
  <si>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</si>
  <si>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</si>
  <si>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</si>
  <si>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</si>
  <si>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</si>
  <si>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</si>
  <si>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</si>
  <si>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</si>
  <si>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</si>
  <si>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</si>
  <si>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</si>
  <si>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</si>
  <si>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</si>
  <si>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</si>
  <si>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</si>
  <si>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</si>
  <si>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</si>
  <si>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</si>
  <si>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</si>
  <si>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</si>
  <si>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</si>
  <si>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</si>
  <si>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</si>
  <si>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</si>
  <si>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</si>
  <si>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</si>
  <si>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</si>
  <si>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</si>
  <si>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</si>
  <si>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</si>
  <si>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</si>
  <si>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</si>
  <si>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</si>
  <si>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</si>
  <si>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</si>
  <si>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</si>
  <si>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</si>
  <si>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</si>
  <si>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</si>
  <si>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</si>
  <si>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</si>
  <si>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</si>
  <si>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</si>
  <si>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</si>
  <si>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</si>
  <si>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</si>
  <si>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</si>
  <si>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</si>
  <si>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</si>
  <si>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</si>
  <si>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</si>
  <si>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</si>
  <si>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</si>
  <si>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</si>
  <si>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</si>
  <si>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</si>
  <si>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</si>
  <si>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</si>
  <si>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</si>
  <si>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</si>
  <si>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</si>
  <si>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</si>
  <si>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</si>
  <si>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</si>
  <si>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</si>
  <si>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</si>
  <si>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</si>
  <si>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</si>
  <si>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</si>
  <si>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</si>
  <si>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</si>
  <si>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</si>
  <si>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</si>
  <si>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</si>
  <si>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</si>
  <si>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</si>
  <si>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</si>
  <si>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</si>
  <si>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</si>
  <si>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</si>
  <si>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</si>
  <si>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</si>
  <si>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</si>
  <si>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</si>
  <si>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</si>
  <si>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</si>
  <si>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</si>
  <si>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</si>
  <si>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</si>
  <si>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</si>
  <si>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</si>
  <si>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</si>
  <si>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</si>
  <si>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</si>
  <si>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</si>
  <si>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</si>
  <si>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</si>
  <si>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</si>
  <si>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</si>
  <si>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</si>
  <si>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</si>
  <si>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</si>
  <si>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</si>
  <si>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</si>
  <si>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</si>
  <si>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</si>
  <si>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</si>
  <si>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</si>
  <si>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</si>
  <si>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</si>
  <si>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</si>
  <si>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</si>
  <si>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</si>
  <si>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</si>
  <si>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</si>
  <si>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</si>
  <si>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</si>
  <si>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</si>
  <si>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</si>
  <si>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</si>
  <si>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</si>
  <si>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</si>
  <si>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</si>
  <si>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</si>
  <si>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</si>
  <si>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</si>
  <si>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</si>
  <si>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</si>
  <si>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</si>
  <si>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</si>
  <si>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</si>
  <si>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</si>
  <si>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</si>
  <si>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</si>
  <si>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</si>
  <si>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</si>
  <si>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</si>
  <si>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</si>
  <si>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</si>
  <si>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</si>
  <si>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</si>
  <si>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</si>
  <si>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</si>
  <si>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</si>
  <si>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</si>
  <si>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</si>
  <si>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</si>
  <si>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</si>
  <si>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</si>
  <si>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</si>
  <si>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</si>
  <si>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</si>
  <si>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</si>
  <si>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</si>
  <si>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</si>
  <si>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</si>
  <si>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</si>
  <si>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</si>
  <si>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</si>
  <si>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</si>
  <si>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</si>
  <si>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</si>
  <si>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</si>
  <si>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</si>
  <si>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</si>
  <si>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</si>
  <si>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</si>
  <si>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</si>
  <si>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</si>
  <si>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</si>
  <si>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</si>
  <si>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</si>
  <si>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</si>
  <si>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</si>
  <si>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</si>
  <si>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</si>
  <si>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</si>
  <si>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</si>
  <si>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</si>
  <si>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</si>
  <si>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</si>
  <si>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</si>
  <si>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</si>
  <si>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</si>
  <si>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</si>
  <si>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</si>
  <si>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</si>
  <si>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</si>
  <si>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</si>
  <si>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</si>
  <si>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</si>
  <si>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</si>
  <si>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</si>
  <si>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</si>
  <si>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</si>
  <si>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</si>
  <si>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</si>
  <si>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</si>
  <si>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</si>
  <si>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</si>
  <si>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</si>
  <si>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</si>
  <si>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</si>
  <si>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</si>
  <si>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</si>
  <si>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</si>
  <si>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</si>
  <si>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</si>
  <si>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</si>
  <si>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</si>
  <si>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</si>
  <si>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리보플라빈</t>
    <phoneticPr fontId="1" type="noConversion"/>
  </si>
  <si>
    <t>탄수화물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</si>
  <si>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</si>
  <si>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</si>
  <si>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</si>
  <si>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.</t>
    <phoneticPr fontId="1" type="noConversion"/>
  </si>
  <si>
    <t>(설문지 : FFQ 95문항 설문지, 사용자 : 조경숙, ID : H1900836)</t>
  </si>
  <si>
    <t>2021년 08월 26일 16:31:24</t>
  </si>
  <si>
    <t>H1900836</t>
  </si>
  <si>
    <t>조경숙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</si>
</sst>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30.238721999999999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1.322327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3.8865143999999998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589.75665000000004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2557.3604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133.53297000000001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85.401529999999994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5.4296993999999996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1148.0117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0.14189863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1.9035937000000001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22.298748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149.46793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25.777685000000002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15.698</c:v>
                </c:pt>
                <c:pt idx="1">
                  <c:v>11.739000000000001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4.4759890000000002</c:v>
                </c:pt>
                <c:pt idx="1">
                  <c:v>5.2114506</c:v>
                </c:pt>
                <c:pt idx="2">
                  <c:v>4.9808459999999997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597.83825999999999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12.778769499999999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74.37</c:v>
                </c:pt>
                <c:pt idx="1">
                  <c:v>9.6150000000000002</c:v>
                </c:pt>
                <c:pt idx="2">
                  <c:v>16.015000000000001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817.40250000000003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155.52029999999999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411.52625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1.2420074000000001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5537.8755000000001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11.803890000000001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1.1647943999999999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274.64060000000001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0.89195024999999994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10.724520999999999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1.1647943999999999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472.45461999999998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4.2105093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조경숙, ID : H1900836)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16:31:24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817.40250000000003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30.238721999999999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22.298748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74.37</v>
      </c>
      <c r="G8" s="59">
        <f>'DRIs DATA 입력'!G8</f>
        <v>9.6150000000000002</v>
      </c>
      <c r="H8" s="59">
        <f>'DRIs DATA 입력'!H8</f>
        <v>16.015000000000001</v>
      </c>
      <c r="I8" s="55"/>
      <c r="J8" s="59" t="s">
        <v>215</v>
      </c>
      <c r="K8" s="59">
        <f>'DRIs DATA 입력'!K8</f>
        <v>15.698</v>
      </c>
      <c r="L8" s="59">
        <f>'DRIs DATA 입력'!L8</f>
        <v>11.739000000000001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597.83825999999999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12.778769499999999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1.2420074000000001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274.64060000000001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155.52029999999999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1.1715324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0.89195024999999994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10.724520999999999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1.1647943999999999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472.45461999999998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4.2105093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1.322327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3.8865143999999998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411.52625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589.75665000000004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5537.8755000000001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2557.3604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133.53297000000001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85.401529999999994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11.803890000000001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5.4296993999999996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1148.0117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0.14189863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1.9035937000000001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149.46793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25.777685000000002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5" sqref="L6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331</v>
      </c>
      <c r="B1" s="55" t="s">
        <v>335</v>
      </c>
      <c r="G1" s="56" t="s">
        <v>332</v>
      </c>
      <c r="H1" s="55" t="s">
        <v>336</v>
      </c>
    </row>
    <row r="3" spans="1:27" x14ac:dyDescent="0.3">
      <c r="A3" s="65" t="s">
        <v>333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305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306</v>
      </c>
      <c r="V4" s="66"/>
      <c r="W4" s="66"/>
      <c r="X4" s="66"/>
      <c r="Y4" s="66"/>
      <c r="Z4" s="66"/>
    </row>
    <row r="5" spans="1:27" x14ac:dyDescent="0.3">
      <c r="A5" s="60"/>
      <c r="B5" s="60" t="s">
        <v>307</v>
      </c>
      <c r="C5" s="60" t="s">
        <v>276</v>
      </c>
      <c r="E5" s="60"/>
      <c r="F5" s="60" t="s">
        <v>330</v>
      </c>
      <c r="G5" s="60" t="s">
        <v>308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305</v>
      </c>
      <c r="B6" s="60">
        <v>1800</v>
      </c>
      <c r="C6" s="60">
        <v>817.40250000000003</v>
      </c>
      <c r="E6" s="60" t="s">
        <v>309</v>
      </c>
      <c r="F6" s="60">
        <v>55</v>
      </c>
      <c r="G6" s="60">
        <v>15</v>
      </c>
      <c r="H6" s="60">
        <v>7</v>
      </c>
      <c r="J6" s="60" t="s">
        <v>309</v>
      </c>
      <c r="K6" s="60">
        <v>0.1</v>
      </c>
      <c r="L6" s="60">
        <v>4</v>
      </c>
      <c r="N6" s="60" t="s">
        <v>310</v>
      </c>
      <c r="O6" s="60">
        <v>40</v>
      </c>
      <c r="P6" s="60">
        <v>50</v>
      </c>
      <c r="Q6" s="60">
        <v>0</v>
      </c>
      <c r="R6" s="60">
        <v>0</v>
      </c>
      <c r="S6" s="60">
        <v>30.238721999999999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22.298748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312</v>
      </c>
      <c r="F8" s="60">
        <v>74.37</v>
      </c>
      <c r="G8" s="60">
        <v>9.6150000000000002</v>
      </c>
      <c r="H8" s="60">
        <v>16.015000000000001</v>
      </c>
      <c r="J8" s="60" t="s">
        <v>312</v>
      </c>
      <c r="K8" s="60">
        <v>15.698</v>
      </c>
      <c r="L8" s="60">
        <v>11.739000000000001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314</v>
      </c>
      <c r="B16" s="60">
        <v>430</v>
      </c>
      <c r="C16" s="60">
        <v>600</v>
      </c>
      <c r="D16" s="60">
        <v>0</v>
      </c>
      <c r="E16" s="60">
        <v>3000</v>
      </c>
      <c r="F16" s="60">
        <v>597.83825999999999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12.778769499999999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1.2420074000000001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274.64060000000001</v>
      </c>
    </row>
    <row r="23" spans="1:62" x14ac:dyDescent="0.3">
      <c r="A23" s="61" t="s">
        <v>315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329</v>
      </c>
      <c r="P24" s="66"/>
      <c r="Q24" s="66"/>
      <c r="R24" s="66"/>
      <c r="S24" s="66"/>
      <c r="T24" s="66"/>
      <c r="V24" s="66" t="s">
        <v>316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155.52029999999999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1.1715324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0.89195024999999994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10.724520999999999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1.1647943999999999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472.45461999999998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4.2105093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1.322327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3.8865143999999998</v>
      </c>
    </row>
    <row r="33" spans="1:68" x14ac:dyDescent="0.3">
      <c r="A33" s="61" t="s">
        <v>318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320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411.52625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589.75665000000004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5537.8755000000001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2557.3604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133.53297000000001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85.401529999999994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321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11.803890000000001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5.4296993999999996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1148.0117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0.14189863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1.9035937000000001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149.46793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25.777685000000002</v>
      </c>
      <c r="AX46" s="60" t="s">
        <v>326</v>
      </c>
      <c r="AY46" s="60"/>
      <c r="AZ46" s="60"/>
      <c r="BA46" s="60"/>
      <c r="BB46" s="60"/>
      <c r="BC46" s="60"/>
      <c r="BE46" s="60" t="s">
        <v>327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328</v>
      </c>
      <c r="D2" s="55">
        <v>62</v>
      </c>
      <c r="E2" s="55">
        <v>817.40250000000003</v>
      </c>
      <c r="F2" s="55">
        <v>140.42032</v>
      </c>
      <c r="G2" s="55">
        <v>18.153559999999999</v>
      </c>
      <c r="H2" s="55">
        <v>11.244764</v>
      </c>
      <c r="I2" s="55">
        <v>6.9087959999999997</v>
      </c>
      <c r="J2" s="55">
        <v>30.238721999999999</v>
      </c>
      <c r="K2" s="55">
        <v>19.079979999999999</v>
      </c>
      <c r="L2" s="55">
        <v>11.158740999999999</v>
      </c>
      <c r="M2" s="55">
        <v>22.298748</v>
      </c>
      <c r="N2" s="55">
        <v>1.8160130999999999</v>
      </c>
      <c r="O2" s="55">
        <v>13.19788</v>
      </c>
      <c r="P2" s="55">
        <v>836.90809999999999</v>
      </c>
      <c r="Q2" s="55">
        <v>22.969989999999999</v>
      </c>
      <c r="R2" s="55">
        <v>597.83825999999999</v>
      </c>
      <c r="S2" s="55">
        <v>40.005916999999997</v>
      </c>
      <c r="T2" s="55">
        <v>6693.9849999999997</v>
      </c>
      <c r="U2" s="55">
        <v>1.2420074000000001</v>
      </c>
      <c r="V2" s="55">
        <v>12.778769499999999</v>
      </c>
      <c r="W2" s="55">
        <v>274.64060000000001</v>
      </c>
      <c r="X2" s="55">
        <v>155.52029999999999</v>
      </c>
      <c r="Y2" s="55">
        <v>1.1715324</v>
      </c>
      <c r="Z2" s="55">
        <v>0.89195024999999994</v>
      </c>
      <c r="AA2" s="55">
        <v>10.724520999999999</v>
      </c>
      <c r="AB2" s="55">
        <v>1.1647943999999999</v>
      </c>
      <c r="AC2" s="55">
        <v>472.45461999999998</v>
      </c>
      <c r="AD2" s="55">
        <v>4.2105093</v>
      </c>
      <c r="AE2" s="55">
        <v>1.322327</v>
      </c>
      <c r="AF2" s="55">
        <v>3.8865143999999998</v>
      </c>
      <c r="AG2" s="55">
        <v>411.52625</v>
      </c>
      <c r="AH2" s="55">
        <v>271.42899999999997</v>
      </c>
      <c r="AI2" s="55">
        <v>140.09724</v>
      </c>
      <c r="AJ2" s="55">
        <v>589.75665000000004</v>
      </c>
      <c r="AK2" s="55">
        <v>5537.8755000000001</v>
      </c>
      <c r="AL2" s="55">
        <v>133.53297000000001</v>
      </c>
      <c r="AM2" s="55">
        <v>2557.3604</v>
      </c>
      <c r="AN2" s="55">
        <v>85.401529999999994</v>
      </c>
      <c r="AO2" s="55">
        <v>11.803890000000001</v>
      </c>
      <c r="AP2" s="55">
        <v>10.136475000000001</v>
      </c>
      <c r="AQ2" s="55">
        <v>1.6674149</v>
      </c>
      <c r="AR2" s="55">
        <v>5.4296993999999996</v>
      </c>
      <c r="AS2" s="55">
        <v>1148.0117</v>
      </c>
      <c r="AT2" s="55">
        <v>0.14189863</v>
      </c>
      <c r="AU2" s="55">
        <v>1.9035937000000001</v>
      </c>
      <c r="AV2" s="55">
        <v>149.46793</v>
      </c>
      <c r="AW2" s="55">
        <v>25.777685000000002</v>
      </c>
      <c r="AX2" s="55">
        <v>0.23793828</v>
      </c>
      <c r="AY2" s="55">
        <v>0.49202995999999999</v>
      </c>
      <c r="AZ2" s="55">
        <v>88.758420000000001</v>
      </c>
      <c r="BA2" s="55">
        <v>14.690313</v>
      </c>
      <c r="BB2" s="55">
        <v>4.4759890000000002</v>
      </c>
      <c r="BC2" s="55">
        <v>5.2114506</v>
      </c>
      <c r="BD2" s="55">
        <v>4.9808459999999997</v>
      </c>
      <c r="BE2" s="55">
        <v>0.3342174</v>
      </c>
      <c r="BF2" s="55">
        <v>1.6575530999999999</v>
      </c>
      <c r="BG2" s="55">
        <v>1.3877448000000001E-3</v>
      </c>
      <c r="BH2" s="55">
        <v>1.4503083E-2</v>
      </c>
      <c r="BI2" s="55">
        <v>1.12262275E-2</v>
      </c>
      <c r="BJ2" s="55">
        <v>4.1198365000000001E-2</v>
      </c>
      <c r="BK2" s="55">
        <v>1.0674960000000001E-4</v>
      </c>
      <c r="BL2" s="55">
        <v>0.32022371999999999</v>
      </c>
      <c r="BM2" s="55">
        <v>3.3613765</v>
      </c>
      <c r="BN2" s="55">
        <v>1.1249266</v>
      </c>
      <c r="BO2" s="55">
        <v>49.331153999999998</v>
      </c>
      <c r="BP2" s="55">
        <v>9.9366789999999998</v>
      </c>
      <c r="BQ2" s="55">
        <v>16.230754999999998</v>
      </c>
      <c r="BR2" s="55">
        <v>53.908029999999997</v>
      </c>
      <c r="BS2" s="55">
        <v>10.38191</v>
      </c>
      <c r="BT2" s="55">
        <v>13.457106</v>
      </c>
      <c r="BU2" s="55">
        <v>0.13414240999999999</v>
      </c>
      <c r="BV2" s="55">
        <v>8.5544569999999997E-3</v>
      </c>
      <c r="BW2" s="55">
        <v>0.85543232999999996</v>
      </c>
      <c r="BX2" s="55">
        <v>0.87213092999999997</v>
      </c>
      <c r="BY2" s="55">
        <v>3.8152183999999999E-2</v>
      </c>
      <c r="BZ2" s="55">
        <v>7.5689075000000001E-4</v>
      </c>
      <c r="CA2" s="55">
        <v>0.20389582000000001</v>
      </c>
      <c r="CB2" s="55">
        <v>4.6915419999999999E-3</v>
      </c>
      <c r="CC2" s="55">
        <v>3.7812192000000001E-2</v>
      </c>
      <c r="CD2" s="55">
        <v>0.35546624999999998</v>
      </c>
      <c r="CE2" s="55">
        <v>3.071393E-2</v>
      </c>
      <c r="CF2" s="55">
        <v>6.2904715999999999E-2</v>
      </c>
      <c r="CG2" s="55">
        <v>0</v>
      </c>
      <c r="CH2" s="55">
        <v>5.9548583999999996E-3</v>
      </c>
      <c r="CI2" s="55">
        <v>2.3407999999999999E-7</v>
      </c>
      <c r="CJ2" s="55">
        <v>0.78125920000000004</v>
      </c>
      <c r="CK2" s="55">
        <v>6.1305463000000003E-3</v>
      </c>
      <c r="CL2" s="55">
        <v>1.0605624</v>
      </c>
      <c r="CM2" s="55">
        <v>3.0222663999999999</v>
      </c>
      <c r="CN2" s="55">
        <v>852.18510000000003</v>
      </c>
      <c r="CO2" s="55">
        <v>1480.7185999999999</v>
      </c>
      <c r="CP2" s="55">
        <v>978.57370000000003</v>
      </c>
      <c r="CQ2" s="55">
        <v>356.73516999999998</v>
      </c>
      <c r="CR2" s="55">
        <v>185.26587000000001</v>
      </c>
      <c r="CS2" s="55">
        <v>129.69114999999999</v>
      </c>
      <c r="CT2" s="55">
        <v>855.4239</v>
      </c>
      <c r="CU2" s="55">
        <v>555.52997000000005</v>
      </c>
      <c r="CV2" s="55">
        <v>412.47638000000001</v>
      </c>
      <c r="CW2" s="55">
        <v>673.25103999999999</v>
      </c>
      <c r="CX2" s="55">
        <v>193.15012999999999</v>
      </c>
      <c r="CY2" s="55">
        <v>1052.8461</v>
      </c>
      <c r="CZ2" s="55">
        <v>673.25525000000005</v>
      </c>
      <c r="DA2" s="55">
        <v>1294.3323</v>
      </c>
      <c r="DB2" s="55">
        <v>1205.1885</v>
      </c>
      <c r="DC2" s="55">
        <v>1969.9994999999999</v>
      </c>
      <c r="DD2" s="55">
        <v>3426.6682000000001</v>
      </c>
      <c r="DE2" s="55">
        <v>666.49059999999997</v>
      </c>
      <c r="DF2" s="55">
        <v>1404.4908</v>
      </c>
      <c r="DG2" s="55">
        <v>730.80413999999996</v>
      </c>
      <c r="DH2" s="55">
        <v>33.728831999999997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14.690313</v>
      </c>
      <c r="B6">
        <f>BB2</f>
        <v>4.4759890000000002</v>
      </c>
      <c r="C6">
        <f>BC2</f>
        <v>5.2114506</v>
      </c>
      <c r="D6">
        <f>BD2</f>
        <v>4.9808459999999997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8" sqref="L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21558</v>
      </c>
      <c r="C2" s="51">
        <f ca="1">YEAR(TODAY())-YEAR(B2)+IF(TODAY()&gt;=DATE(YEAR(TODAY()),MONTH(B2),DAY(B2)),0,-1)</f>
        <v>62</v>
      </c>
      <c r="E2" s="47">
        <v>157.5</v>
      </c>
      <c r="F2" s="48" t="s">
        <v>275</v>
      </c>
      <c r="G2" s="47">
        <v>41.8</v>
      </c>
      <c r="H2" s="46" t="s">
        <v>40</v>
      </c>
      <c r="I2" s="67">
        <f>ROUND(G3/E3^2,1)</f>
        <v>16.899999999999999</v>
      </c>
    </row>
    <row r="3" spans="1:9" x14ac:dyDescent="0.3">
      <c r="B3" t="s">
        <v>334</v>
      </c>
      <c r="E3" s="46">
        <f>E2/100</f>
        <v>1.575</v>
      </c>
      <c r="F3" s="46" t="s">
        <v>39</v>
      </c>
      <c r="G3" s="46">
        <f>G2</f>
        <v>41.8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조경숙, ID : H1900836)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16:31:24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62</v>
      </c>
      <c r="G12" s="89"/>
      <c r="H12" s="89"/>
      <c r="I12" s="89"/>
      <c r="K12" s="118">
        <f>'개인정보 및 신체계측 입력'!E2</f>
        <v>157.5</v>
      </c>
      <c r="L12" s="119"/>
      <c r="M12" s="112">
        <f>'개인정보 및 신체계측 입력'!G2</f>
        <v>41.8</v>
      </c>
      <c r="N12" s="113"/>
      <c r="O12" s="108" t="s">
        <v>270</v>
      </c>
      <c r="P12" s="102"/>
      <c r="Q12" s="85">
        <f>'개인정보 및 신체계측 입력'!I2</f>
        <v>16.899999999999999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조경숙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74.37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9.6150000000000002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16.015000000000001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11.7</v>
      </c>
      <c r="L72" s="34" t="s">
        <v>52</v>
      </c>
      <c r="M72" s="34">
        <f>ROUND('DRIs DATA'!K8,1)</f>
        <v>15.7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79.709999999999994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106.49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155.52000000000001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77.650000000000006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51.44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369.19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118.04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2021-08-27T01:39:16Z</dcterms:modified>
</cp:coreProperties>
</file>