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<sst xmlns="http://schemas.openxmlformats.org/spreadsheetml/2006/main" count="693" uniqueCount="377">
  <si>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</si>
  <si>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</si>
  <si>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</si>
  <si>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</si>
  <si>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</si>
  <si>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</si>
  <si>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</si>
  <si>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</si>
  <si>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</si>
  <si>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</si>
  <si>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</si>
  <si>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</si>
  <si>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</si>
  <si>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</si>
  <si>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</si>
  <si>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</si>
  <si>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</si>
  <si>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</si>
  <si>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</si>
  <si>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</si>
  <si>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</si>
  <si>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</si>
  <si>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</si>
  <si>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</si>
  <si>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</si>
  <si>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</si>
  <si>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</si>
  <si>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</si>
  <si>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</si>
  <si>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</si>
  <si>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</si>
  <si>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</si>
  <si>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</si>
  <si>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</si>
  <si>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</si>
  <si>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</si>
  <si>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</si>
  <si>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</si>
  <si>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</si>
  <si>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</si>
  <si>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</si>
  <si>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</si>
  <si>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</si>
  <si>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</si>
  <si>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</si>
  <si>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</si>
  <si>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</si>
  <si>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</si>
  <si>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</si>
  <si>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</si>
  <si>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</si>
  <si>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</si>
  <si>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</si>
  <si>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</si>
  <si>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</si>
  <si>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</si>
  <si>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</si>
  <si>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</si>
  <si>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</si>
  <si>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</si>
  <si>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</si>
  <si>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</si>
  <si>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</si>
  <si>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</si>
  <si>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</si>
  <si>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</si>
  <si>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</si>
  <si>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</si>
  <si>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</si>
  <si>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</si>
  <si>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</si>
  <si>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</si>
  <si>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</si>
  <si>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</si>
  <si>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</si>
  <si>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</si>
  <si>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</si>
  <si>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</si>
  <si>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</si>
  <si>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</si>
  <si>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</si>
  <si>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</si>
  <si>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</si>
  <si>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</si>
  <si>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</si>
  <si>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</si>
  <si>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</si>
  <si>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</si>
  <si>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</si>
  <si>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</si>
  <si>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</si>
  <si>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</si>
  <si>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</si>
  <si>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</si>
  <si>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</si>
  <si>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</si>
  <si>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</si>
  <si>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</si>
  <si>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</si>
  <si>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</si>
  <si>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</si>
  <si>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</si>
  <si>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</si>
  <si>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</si>
  <si>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</si>
  <si>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</si>
  <si>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</si>
  <si>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</si>
  <si>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</si>
  <si>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</si>
  <si>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</si>
  <si>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</si>
  <si>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</si>
  <si>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</si>
  <si>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</si>
  <si>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</si>
  <si>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</si>
  <si>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</si>
  <si>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</si>
  <si>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</si>
  <si>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</si>
  <si>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</si>
  <si>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</si>
  <si>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</si>
  <si>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</si>
  <si>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</si>
  <si>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</si>
  <si>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</si>
  <si>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</si>
  <si>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</si>
  <si>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</si>
  <si>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</si>
  <si>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</si>
  <si>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</si>
  <si>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</si>
  <si>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</si>
  <si>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</si>
  <si>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</si>
  <si>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</si>
  <si>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</si>
  <si>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</si>
  <si>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</si>
  <si>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</si>
  <si>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</si>
  <si>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</si>
  <si>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</si>
  <si>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</si>
  <si>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</si>
  <si>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</si>
  <si>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</si>
  <si>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</si>
  <si>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</si>
  <si>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</si>
  <si>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</si>
  <si>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</si>
  <si>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</si>
  <si>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</si>
  <si>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</si>
  <si>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</si>
  <si>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</si>
  <si>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</si>
  <si>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</si>
  <si>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</si>
  <si>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</si>
  <si>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</si>
  <si>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</si>
  <si>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</si>
  <si>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</si>
  <si>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</si>
  <si>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</si>
  <si>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</si>
  <si>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</si>
  <si>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</si>
  <si>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</si>
  <si>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</si>
  <si>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</si>
  <si>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</si>
  <si>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</si>
  <si>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</si>
  <si>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</si>
  <si>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</si>
  <si>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</si>
  <si>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</si>
  <si>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</si>
  <si>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</si>
  <si>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</si>
  <si>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</si>
  <si>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</si>
  <si>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</si>
  <si>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</si>
  <si>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</si>
  <si>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</si>
  <si>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</si>
  <si>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</si>
  <si>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</si>
  <si>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</si>
  <si>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</si>
  <si>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</si>
  <si>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</si>
  <si>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</si>
  <si>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</si>
  <si>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</si>
  <si>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</si>
  <si>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</si>
  <si>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</si>
  <si>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</si>
  <si>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</si>
  <si>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</si>
  <si>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</si>
  <si>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</si>
  <si>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</si>
  <si>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</si>
  <si>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</si>
  <si>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</si>
  <si>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</si>
  <si>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</si>
  <si>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</si>
  <si>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</si>
  <si>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</si>
  <si>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</si>
  <si>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</si>
  <si>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</si>
  <si>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</si>
  <si>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</si>
  <si>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</si>
  <si>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</si>
  <si>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</si>
  <si>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</si>
  <si>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</si>
  <si>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</si>
  <si>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</si>
  <si>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</si>
  <si>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</si>
  <si>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</si>
  <si>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</si>
  <si>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</si>
  <si>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</si>
  <si>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</si>
  <si>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</si>
  <si>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</si>
  <si>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</si>
  <si>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</si>
  <si>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</si>
  <si>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</si>
  <si>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</si>
  <si>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</si>
  <si>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</si>
  <si>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</si>
  <si>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</si>
  <si>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</si>
  <si>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</si>
  <si>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</si>
  <si>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</si>
  <si>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</si>
  <si>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</si>
  <si>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</si>
  <si>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</si>
  <si>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</si>
  <si>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</si>
  <si>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</si>
  <si>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</si>
  <si>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</si>
  <si>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</si>
  <si>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</si>
  <si>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</si>
  <si>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</si>
  <si>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</si>
  <si>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</si>
  <si>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</si>
  <si>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</si>
  <si>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</si>
  <si>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</si>
  <si>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</si>
  <si>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</si>
  <si>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</si>
  <si>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</si>
  <si>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</si>
  <si>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</si>
  <si>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</si>
  <si>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</si>
  <si>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</si>
  <si>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</si>
  <si>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</si>
  <si>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비타민C</t>
    <phoneticPr fontId="1" type="noConversion"/>
  </si>
  <si>
    <t>권장섭취량</t>
    <phoneticPr fontId="1" type="noConversion"/>
  </si>
  <si>
    <t>몰리브덴</t>
    <phoneticPr fontId="1" type="noConversion"/>
  </si>
  <si>
    <t>적정비율(최대)</t>
    <phoneticPr fontId="1" type="noConversion"/>
  </si>
  <si>
    <t>n-6불포화</t>
    <phoneticPr fontId="1" type="noConversion"/>
  </si>
  <si>
    <t>단백질(g/일)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</si>
  <si>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</si>
  <si>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</si>
  <si>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</si>
  <si>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</si>
  <si>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</si>
  <si>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</si>
  <si>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</si>
  <si>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</si>
  <si>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M</t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</si>
  <si>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</si>
  <si>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</si>
  <si>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</si>
  <si>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다량영양소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</si>
  <si>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</si>
  <si>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</si>
  <si>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</si>
  <si>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</si>
  <si>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</si>
  <si>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</si>
  <si>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.</t>
    <phoneticPr fontId="1" type="noConversion"/>
  </si>
  <si>
    <t>정보</t>
    <phoneticPr fontId="1" type="noConversion"/>
  </si>
  <si>
    <t>(설문지 : FFQ 95문항 설문지, 사용자 : 강상철, ID : H1900837)</t>
  </si>
  <si>
    <t>출력시각</t>
    <phoneticPr fontId="1" type="noConversion"/>
  </si>
  <si>
    <t>2021년 08월 26일 16:32:17</t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</si>
  <si>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</si>
  <si>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</si>
  <si>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</si>
  <si>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</si>
  <si>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</si>
  <si>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</si>
  <si>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</si>
  <si>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</si>
  <si>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</si>
  <si>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</si>
  <si>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</si>
  <si>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</si>
  <si>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</si>
  <si>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</si>
  <si>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</si>
  <si>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</si>
  <si>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</si>
  <si>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</si>
  <si>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</si>
  <si>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</si>
  <si>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</si>
  <si>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</si>
  <si>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</si>
  <si>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</si>
  <si>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</si>
  <si>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</si>
  <si>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</si>
  <si>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</si>
  <si>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</si>
  <si>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</si>
  <si>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</si>
  <si>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</si>
  <si>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</si>
  <si>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</si>
  <si>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</si>
  <si>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</si>
  <si>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</si>
  <si>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</si>
  <si>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</si>
  <si>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</si>
  <si>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</si>
  <si>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</si>
  <si>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</si>
  <si>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</si>
  <si>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</si>
  <si>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</si>
  <si>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</si>
  <si>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</si>
  <si>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</si>
  <si>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</si>
  <si>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</si>
  <si>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</si>
  <si>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</si>
  <si>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</si>
  <si>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</si>
  <si>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</si>
  <si>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</si>
  <si>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</si>
  <si>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</si>
  <si>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</si>
  <si>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</si>
  <si>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</si>
  <si>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H1900837</t>
  </si>
  <si>
    <t>강상철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</si>
</sst>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86.235213999999999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2.4569179999999999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0.54813129999999999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1458.6667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3571.152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120.85888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122.332054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13.913423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676.21545000000003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3.1612765000000001E-2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4.4515399999999996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27.541273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289.87506000000002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128.15181999999999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10.726000000000001</c:v>
                </c:pt>
                <c:pt idx="1">
                  <c:v>10.547000000000001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13.004208</c:v>
                </c:pt>
                <c:pt idx="1">
                  <c:v>16.567195999999999</c:v>
                </c:pt>
                <c:pt idx="2">
                  <c:v>15.478713000000001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653.08450000000005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25.018547000000002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74.926000000000002</c:v>
                </c:pt>
                <c:pt idx="1">
                  <c:v>8.8190000000000008</c:v>
                </c:pt>
                <c:pt idx="2">
                  <c:v>16.254999999999999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2413.683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92.971320000000006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499.08963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5.9255404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7826.0469999999996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15.859650999999999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2.4079237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291.52884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1.7253121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20.168866999999999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2.4079237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681.7364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13.353986000000001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강상철, ID : H1900837)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16:32:17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2413.683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86.235213999999999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27.541273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74.926000000000002</v>
      </c>
      <c r="G8" s="59">
        <f>'DRIs DATA 입력'!G8</f>
        <v>8.8190000000000008</v>
      </c>
      <c r="H8" s="59">
        <f>'DRIs DATA 입력'!H8</f>
        <v>16.254999999999999</v>
      </c>
      <c r="I8" s="55"/>
      <c r="J8" s="59" t="s">
        <v>215</v>
      </c>
      <c r="K8" s="59">
        <f>'DRIs DATA 입력'!K8</f>
        <v>10.726000000000001</v>
      </c>
      <c r="L8" s="59">
        <f>'DRIs DATA 입력'!L8</f>
        <v>10.547000000000001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653.08450000000005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25.018547000000002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5.9255404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291.52884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92.971320000000006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2.0803701999999999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1.7253121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20.168866999999999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2.4079237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681.7364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13.353986000000001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2.4569179999999999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0.54813129999999999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499.08963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1458.6667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7826.0469999999996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3571.152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120.85888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122.332054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15.859650999999999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13.913423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676.21545000000003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3.1612765000000001E-2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4.4515399999999996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289.87506000000002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128.15181999999999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43" sqref="A43:BJ4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309</v>
      </c>
      <c r="B1" s="55" t="s">
        <v>310</v>
      </c>
      <c r="G1" s="56" t="s">
        <v>311</v>
      </c>
      <c r="H1" s="55" t="s">
        <v>312</v>
      </c>
    </row>
    <row r="3" spans="1:27" x14ac:dyDescent="0.3">
      <c r="A3" s="65" t="s">
        <v>301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304</v>
      </c>
      <c r="B4" s="66"/>
      <c r="C4" s="66"/>
      <c r="E4" s="62" t="s">
        <v>282</v>
      </c>
      <c r="F4" s="63"/>
      <c r="G4" s="63"/>
      <c r="H4" s="64"/>
      <c r="J4" s="62" t="s">
        <v>313</v>
      </c>
      <c r="K4" s="63"/>
      <c r="L4" s="64"/>
      <c r="N4" s="66" t="s">
        <v>314</v>
      </c>
      <c r="O4" s="66"/>
      <c r="P4" s="66"/>
      <c r="Q4" s="66"/>
      <c r="R4" s="66"/>
      <c r="S4" s="66"/>
      <c r="U4" s="66" t="s">
        <v>315</v>
      </c>
      <c r="V4" s="66"/>
      <c r="W4" s="66"/>
      <c r="X4" s="66"/>
      <c r="Y4" s="66"/>
      <c r="Z4" s="66"/>
    </row>
    <row r="5" spans="1:27" x14ac:dyDescent="0.3">
      <c r="A5" s="60"/>
      <c r="B5" s="60" t="s">
        <v>316</v>
      </c>
      <c r="C5" s="60" t="s">
        <v>317</v>
      </c>
      <c r="E5" s="60"/>
      <c r="F5" s="60" t="s">
        <v>318</v>
      </c>
      <c r="G5" s="60" t="s">
        <v>319</v>
      </c>
      <c r="H5" s="60" t="s">
        <v>320</v>
      </c>
      <c r="J5" s="60"/>
      <c r="K5" s="60" t="s">
        <v>321</v>
      </c>
      <c r="L5" s="60" t="s">
        <v>287</v>
      </c>
      <c r="N5" s="60"/>
      <c r="O5" s="60" t="s">
        <v>322</v>
      </c>
      <c r="P5" s="60" t="s">
        <v>323</v>
      </c>
      <c r="Q5" s="60" t="s">
        <v>324</v>
      </c>
      <c r="R5" s="60" t="s">
        <v>279</v>
      </c>
      <c r="S5" s="60" t="s">
        <v>325</v>
      </c>
      <c r="U5" s="60"/>
      <c r="V5" s="60" t="s">
        <v>277</v>
      </c>
      <c r="W5" s="60" t="s">
        <v>326</v>
      </c>
      <c r="X5" s="60" t="s">
        <v>278</v>
      </c>
      <c r="Y5" s="60" t="s">
        <v>327</v>
      </c>
      <c r="Z5" s="60" t="s">
        <v>328</v>
      </c>
    </row>
    <row r="6" spans="1:27" x14ac:dyDescent="0.3">
      <c r="A6" s="60" t="s">
        <v>329</v>
      </c>
      <c r="B6" s="60">
        <v>2200</v>
      </c>
      <c r="C6" s="60">
        <v>2413.683</v>
      </c>
      <c r="E6" s="60" t="s">
        <v>330</v>
      </c>
      <c r="F6" s="60">
        <v>55</v>
      </c>
      <c r="G6" s="60">
        <v>15</v>
      </c>
      <c r="H6" s="60">
        <v>7</v>
      </c>
      <c r="J6" s="60" t="s">
        <v>331</v>
      </c>
      <c r="K6" s="60">
        <v>0.1</v>
      </c>
      <c r="L6" s="60">
        <v>4</v>
      </c>
      <c r="N6" s="60" t="s">
        <v>288</v>
      </c>
      <c r="O6" s="60">
        <v>50</v>
      </c>
      <c r="P6" s="60">
        <v>60</v>
      </c>
      <c r="Q6" s="60">
        <v>0</v>
      </c>
      <c r="R6" s="60">
        <v>0</v>
      </c>
      <c r="S6" s="60">
        <v>86.235213999999999</v>
      </c>
      <c r="U6" s="60" t="s">
        <v>305</v>
      </c>
      <c r="V6" s="60">
        <v>0</v>
      </c>
      <c r="W6" s="60">
        <v>0</v>
      </c>
      <c r="X6" s="60">
        <v>25</v>
      </c>
      <c r="Y6" s="60">
        <v>0</v>
      </c>
      <c r="Z6" s="60">
        <v>27.541273</v>
      </c>
    </row>
    <row r="7" spans="1:27" x14ac:dyDescent="0.3">
      <c r="E7" s="60" t="s">
        <v>332</v>
      </c>
      <c r="F7" s="60">
        <v>65</v>
      </c>
      <c r="G7" s="60">
        <v>30</v>
      </c>
      <c r="H7" s="60">
        <v>20</v>
      </c>
      <c r="J7" s="60" t="s">
        <v>286</v>
      </c>
      <c r="K7" s="60">
        <v>1</v>
      </c>
      <c r="L7" s="60">
        <v>10</v>
      </c>
    </row>
    <row r="8" spans="1:27" x14ac:dyDescent="0.3">
      <c r="E8" s="60" t="s">
        <v>289</v>
      </c>
      <c r="F8" s="60">
        <v>74.926000000000002</v>
      </c>
      <c r="G8" s="60">
        <v>8.8190000000000008</v>
      </c>
      <c r="H8" s="60">
        <v>16.254999999999999</v>
      </c>
      <c r="J8" s="60" t="s">
        <v>289</v>
      </c>
      <c r="K8" s="60">
        <v>10.726000000000001</v>
      </c>
      <c r="L8" s="60">
        <v>10.547000000000001</v>
      </c>
    </row>
    <row r="13" spans="1:27" x14ac:dyDescent="0.3">
      <c r="A13" s="61" t="s">
        <v>333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334</v>
      </c>
      <c r="I14" s="66"/>
      <c r="J14" s="66"/>
      <c r="K14" s="66"/>
      <c r="L14" s="66"/>
      <c r="M14" s="66"/>
      <c r="O14" s="66" t="s">
        <v>306</v>
      </c>
      <c r="P14" s="66"/>
      <c r="Q14" s="66"/>
      <c r="R14" s="66"/>
      <c r="S14" s="66"/>
      <c r="T14" s="66"/>
      <c r="V14" s="66" t="s">
        <v>290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335</v>
      </c>
      <c r="C15" s="60" t="s">
        <v>284</v>
      </c>
      <c r="D15" s="60" t="s">
        <v>324</v>
      </c>
      <c r="E15" s="60" t="s">
        <v>279</v>
      </c>
      <c r="F15" s="60" t="s">
        <v>336</v>
      </c>
      <c r="H15" s="60"/>
      <c r="I15" s="60" t="s">
        <v>335</v>
      </c>
      <c r="J15" s="60" t="s">
        <v>300</v>
      </c>
      <c r="K15" s="60" t="s">
        <v>278</v>
      </c>
      <c r="L15" s="60" t="s">
        <v>327</v>
      </c>
      <c r="M15" s="60" t="s">
        <v>299</v>
      </c>
      <c r="O15" s="60"/>
      <c r="P15" s="60" t="s">
        <v>298</v>
      </c>
      <c r="Q15" s="60" t="s">
        <v>323</v>
      </c>
      <c r="R15" s="60" t="s">
        <v>324</v>
      </c>
      <c r="S15" s="60" t="s">
        <v>337</v>
      </c>
      <c r="T15" s="60" t="s">
        <v>276</v>
      </c>
      <c r="V15" s="60"/>
      <c r="W15" s="60" t="s">
        <v>338</v>
      </c>
      <c r="X15" s="60" t="s">
        <v>326</v>
      </c>
      <c r="Y15" s="60" t="s">
        <v>278</v>
      </c>
      <c r="Z15" s="60" t="s">
        <v>303</v>
      </c>
      <c r="AA15" s="60" t="s">
        <v>325</v>
      </c>
    </row>
    <row r="16" spans="1:27" x14ac:dyDescent="0.3">
      <c r="A16" s="60" t="s">
        <v>339</v>
      </c>
      <c r="B16" s="60">
        <v>530</v>
      </c>
      <c r="C16" s="60">
        <v>750</v>
      </c>
      <c r="D16" s="60">
        <v>0</v>
      </c>
      <c r="E16" s="60">
        <v>3000</v>
      </c>
      <c r="F16" s="60">
        <v>653.08450000000005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25.018547000000002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5.9255404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291.52884</v>
      </c>
    </row>
    <row r="23" spans="1:62" x14ac:dyDescent="0.3">
      <c r="A23" s="61" t="s">
        <v>291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283</v>
      </c>
      <c r="B24" s="66"/>
      <c r="C24" s="66"/>
      <c r="D24" s="66"/>
      <c r="E24" s="66"/>
      <c r="F24" s="66"/>
      <c r="H24" s="66" t="s">
        <v>340</v>
      </c>
      <c r="I24" s="66"/>
      <c r="J24" s="66"/>
      <c r="K24" s="66"/>
      <c r="L24" s="66"/>
      <c r="M24" s="66"/>
      <c r="O24" s="66" t="s">
        <v>341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342</v>
      </c>
      <c r="AK24" s="66"/>
      <c r="AL24" s="66"/>
      <c r="AM24" s="66"/>
      <c r="AN24" s="66"/>
      <c r="AO24" s="66"/>
      <c r="AQ24" s="66" t="s">
        <v>343</v>
      </c>
      <c r="AR24" s="66"/>
      <c r="AS24" s="66"/>
      <c r="AT24" s="66"/>
      <c r="AU24" s="66"/>
      <c r="AV24" s="66"/>
      <c r="AX24" s="66" t="s">
        <v>344</v>
      </c>
      <c r="AY24" s="66"/>
      <c r="AZ24" s="66"/>
      <c r="BA24" s="66"/>
      <c r="BB24" s="66"/>
      <c r="BC24" s="66"/>
      <c r="BE24" s="66" t="s">
        <v>293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298</v>
      </c>
      <c r="C25" s="60" t="s">
        <v>284</v>
      </c>
      <c r="D25" s="60" t="s">
        <v>278</v>
      </c>
      <c r="E25" s="60" t="s">
        <v>345</v>
      </c>
      <c r="F25" s="60" t="s">
        <v>276</v>
      </c>
      <c r="H25" s="60"/>
      <c r="I25" s="60" t="s">
        <v>322</v>
      </c>
      <c r="J25" s="60" t="s">
        <v>284</v>
      </c>
      <c r="K25" s="60" t="s">
        <v>346</v>
      </c>
      <c r="L25" s="60" t="s">
        <v>279</v>
      </c>
      <c r="M25" s="60" t="s">
        <v>347</v>
      </c>
      <c r="O25" s="60"/>
      <c r="P25" s="60" t="s">
        <v>277</v>
      </c>
      <c r="Q25" s="60" t="s">
        <v>323</v>
      </c>
      <c r="R25" s="60" t="s">
        <v>348</v>
      </c>
      <c r="S25" s="60" t="s">
        <v>327</v>
      </c>
      <c r="T25" s="60" t="s">
        <v>325</v>
      </c>
      <c r="V25" s="60"/>
      <c r="W25" s="60" t="s">
        <v>277</v>
      </c>
      <c r="X25" s="60" t="s">
        <v>284</v>
      </c>
      <c r="Y25" s="60" t="s">
        <v>349</v>
      </c>
      <c r="Z25" s="60" t="s">
        <v>279</v>
      </c>
      <c r="AA25" s="60" t="s">
        <v>325</v>
      </c>
      <c r="AC25" s="60"/>
      <c r="AD25" s="60" t="s">
        <v>335</v>
      </c>
      <c r="AE25" s="60" t="s">
        <v>323</v>
      </c>
      <c r="AF25" s="60" t="s">
        <v>324</v>
      </c>
      <c r="AG25" s="60" t="s">
        <v>279</v>
      </c>
      <c r="AH25" s="60" t="s">
        <v>299</v>
      </c>
      <c r="AJ25" s="60"/>
      <c r="AK25" s="60" t="s">
        <v>322</v>
      </c>
      <c r="AL25" s="60" t="s">
        <v>284</v>
      </c>
      <c r="AM25" s="60" t="s">
        <v>302</v>
      </c>
      <c r="AN25" s="60" t="s">
        <v>279</v>
      </c>
      <c r="AO25" s="60" t="s">
        <v>276</v>
      </c>
      <c r="AQ25" s="60"/>
      <c r="AR25" s="60" t="s">
        <v>350</v>
      </c>
      <c r="AS25" s="60" t="s">
        <v>284</v>
      </c>
      <c r="AT25" s="60" t="s">
        <v>349</v>
      </c>
      <c r="AU25" s="60" t="s">
        <v>327</v>
      </c>
      <c r="AV25" s="60" t="s">
        <v>299</v>
      </c>
      <c r="AX25" s="60"/>
      <c r="AY25" s="60" t="s">
        <v>322</v>
      </c>
      <c r="AZ25" s="60" t="s">
        <v>284</v>
      </c>
      <c r="BA25" s="60" t="s">
        <v>324</v>
      </c>
      <c r="BB25" s="60" t="s">
        <v>279</v>
      </c>
      <c r="BC25" s="60" t="s">
        <v>276</v>
      </c>
      <c r="BE25" s="60"/>
      <c r="BF25" s="60" t="s">
        <v>277</v>
      </c>
      <c r="BG25" s="60" t="s">
        <v>284</v>
      </c>
      <c r="BH25" s="60" t="s">
        <v>302</v>
      </c>
      <c r="BI25" s="60" t="s">
        <v>351</v>
      </c>
      <c r="BJ25" s="60" t="s">
        <v>347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92.971320000000006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2.0803701999999999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1.7253121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20.168866999999999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2.4079237</v>
      </c>
      <c r="AJ26" s="60" t="s">
        <v>352</v>
      </c>
      <c r="AK26" s="60">
        <v>320</v>
      </c>
      <c r="AL26" s="60">
        <v>400</v>
      </c>
      <c r="AM26" s="60">
        <v>0</v>
      </c>
      <c r="AN26" s="60">
        <v>1000</v>
      </c>
      <c r="AO26" s="60">
        <v>681.7364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13.353986000000001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2.4569179999999999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0.54813129999999999</v>
      </c>
    </row>
    <row r="33" spans="1:68" x14ac:dyDescent="0.3">
      <c r="A33" s="61" t="s">
        <v>353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354</v>
      </c>
      <c r="B34" s="66"/>
      <c r="C34" s="66"/>
      <c r="D34" s="66"/>
      <c r="E34" s="66"/>
      <c r="F34" s="66"/>
      <c r="H34" s="66" t="s">
        <v>355</v>
      </c>
      <c r="I34" s="66"/>
      <c r="J34" s="66"/>
      <c r="K34" s="66"/>
      <c r="L34" s="66"/>
      <c r="M34" s="66"/>
      <c r="O34" s="66" t="s">
        <v>356</v>
      </c>
      <c r="P34" s="66"/>
      <c r="Q34" s="66"/>
      <c r="R34" s="66"/>
      <c r="S34" s="66"/>
      <c r="T34" s="66"/>
      <c r="V34" s="66" t="s">
        <v>357</v>
      </c>
      <c r="W34" s="66"/>
      <c r="X34" s="66"/>
      <c r="Y34" s="66"/>
      <c r="Z34" s="66"/>
      <c r="AA34" s="66"/>
      <c r="AC34" s="66" t="s">
        <v>358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322</v>
      </c>
      <c r="C35" s="60" t="s">
        <v>300</v>
      </c>
      <c r="D35" s="60" t="s">
        <v>278</v>
      </c>
      <c r="E35" s="60" t="s">
        <v>359</v>
      </c>
      <c r="F35" s="60" t="s">
        <v>276</v>
      </c>
      <c r="H35" s="60"/>
      <c r="I35" s="60" t="s">
        <v>322</v>
      </c>
      <c r="J35" s="60" t="s">
        <v>284</v>
      </c>
      <c r="K35" s="60" t="s">
        <v>360</v>
      </c>
      <c r="L35" s="60" t="s">
        <v>359</v>
      </c>
      <c r="M35" s="60" t="s">
        <v>299</v>
      </c>
      <c r="O35" s="60"/>
      <c r="P35" s="60" t="s">
        <v>277</v>
      </c>
      <c r="Q35" s="60" t="s">
        <v>326</v>
      </c>
      <c r="R35" s="60" t="s">
        <v>302</v>
      </c>
      <c r="S35" s="60" t="s">
        <v>303</v>
      </c>
      <c r="T35" s="60" t="s">
        <v>317</v>
      </c>
      <c r="V35" s="60"/>
      <c r="W35" s="60" t="s">
        <v>322</v>
      </c>
      <c r="X35" s="60" t="s">
        <v>361</v>
      </c>
      <c r="Y35" s="60" t="s">
        <v>278</v>
      </c>
      <c r="Z35" s="60" t="s">
        <v>303</v>
      </c>
      <c r="AA35" s="60" t="s">
        <v>325</v>
      </c>
      <c r="AC35" s="60"/>
      <c r="AD35" s="60" t="s">
        <v>298</v>
      </c>
      <c r="AE35" s="60" t="s">
        <v>323</v>
      </c>
      <c r="AF35" s="60" t="s">
        <v>278</v>
      </c>
      <c r="AG35" s="60" t="s">
        <v>279</v>
      </c>
      <c r="AH35" s="60" t="s">
        <v>276</v>
      </c>
      <c r="AJ35" s="60"/>
      <c r="AK35" s="60" t="s">
        <v>322</v>
      </c>
      <c r="AL35" s="60" t="s">
        <v>323</v>
      </c>
      <c r="AM35" s="60" t="s">
        <v>278</v>
      </c>
      <c r="AN35" s="60" t="s">
        <v>279</v>
      </c>
      <c r="AO35" s="60" t="s">
        <v>325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499.08963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1458.6667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7826.0469999999996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3571.152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120.85888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122.332054</v>
      </c>
    </row>
    <row r="43" spans="1:68" x14ac:dyDescent="0.3">
      <c r="A43" s="61" t="s">
        <v>362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363</v>
      </c>
      <c r="B44" s="66"/>
      <c r="C44" s="66"/>
      <c r="D44" s="66"/>
      <c r="E44" s="66"/>
      <c r="F44" s="66"/>
      <c r="H44" s="66" t="s">
        <v>294</v>
      </c>
      <c r="I44" s="66"/>
      <c r="J44" s="66"/>
      <c r="K44" s="66"/>
      <c r="L44" s="66"/>
      <c r="M44" s="66"/>
      <c r="O44" s="66" t="s">
        <v>295</v>
      </c>
      <c r="P44" s="66"/>
      <c r="Q44" s="66"/>
      <c r="R44" s="66"/>
      <c r="S44" s="66"/>
      <c r="T44" s="66"/>
      <c r="V44" s="66" t="s">
        <v>364</v>
      </c>
      <c r="W44" s="66"/>
      <c r="X44" s="66"/>
      <c r="Y44" s="66"/>
      <c r="Z44" s="66"/>
      <c r="AA44" s="66"/>
      <c r="AC44" s="66" t="s">
        <v>296</v>
      </c>
      <c r="AD44" s="66"/>
      <c r="AE44" s="66"/>
      <c r="AF44" s="66"/>
      <c r="AG44" s="66"/>
      <c r="AH44" s="66"/>
      <c r="AJ44" s="66" t="s">
        <v>365</v>
      </c>
      <c r="AK44" s="66"/>
      <c r="AL44" s="66"/>
      <c r="AM44" s="66"/>
      <c r="AN44" s="66"/>
      <c r="AO44" s="66"/>
      <c r="AQ44" s="66" t="s">
        <v>366</v>
      </c>
      <c r="AR44" s="66"/>
      <c r="AS44" s="66"/>
      <c r="AT44" s="66"/>
      <c r="AU44" s="66"/>
      <c r="AV44" s="66"/>
      <c r="AX44" s="66" t="s">
        <v>285</v>
      </c>
      <c r="AY44" s="66"/>
      <c r="AZ44" s="66"/>
      <c r="BA44" s="66"/>
      <c r="BB44" s="66"/>
      <c r="BC44" s="66"/>
      <c r="BE44" s="66" t="s">
        <v>367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323</v>
      </c>
      <c r="D45" s="60" t="s">
        <v>278</v>
      </c>
      <c r="E45" s="60" t="s">
        <v>368</v>
      </c>
      <c r="F45" s="60" t="s">
        <v>369</v>
      </c>
      <c r="H45" s="60"/>
      <c r="I45" s="60" t="s">
        <v>298</v>
      </c>
      <c r="J45" s="60" t="s">
        <v>284</v>
      </c>
      <c r="K45" s="60" t="s">
        <v>346</v>
      </c>
      <c r="L45" s="60" t="s">
        <v>303</v>
      </c>
      <c r="M45" s="60" t="s">
        <v>299</v>
      </c>
      <c r="O45" s="60"/>
      <c r="P45" s="60" t="s">
        <v>322</v>
      </c>
      <c r="Q45" s="60" t="s">
        <v>323</v>
      </c>
      <c r="R45" s="60" t="s">
        <v>348</v>
      </c>
      <c r="S45" s="60" t="s">
        <v>279</v>
      </c>
      <c r="T45" s="60" t="s">
        <v>299</v>
      </c>
      <c r="V45" s="60"/>
      <c r="W45" s="60" t="s">
        <v>350</v>
      </c>
      <c r="X45" s="60" t="s">
        <v>300</v>
      </c>
      <c r="Y45" s="60" t="s">
        <v>324</v>
      </c>
      <c r="Z45" s="60" t="s">
        <v>279</v>
      </c>
      <c r="AA45" s="60" t="s">
        <v>276</v>
      </c>
      <c r="AC45" s="60"/>
      <c r="AD45" s="60" t="s">
        <v>277</v>
      </c>
      <c r="AE45" s="60" t="s">
        <v>323</v>
      </c>
      <c r="AF45" s="60" t="s">
        <v>324</v>
      </c>
      <c r="AG45" s="60" t="s">
        <v>279</v>
      </c>
      <c r="AH45" s="60" t="s">
        <v>276</v>
      </c>
      <c r="AJ45" s="60"/>
      <c r="AK45" s="60" t="s">
        <v>350</v>
      </c>
      <c r="AL45" s="60" t="s">
        <v>323</v>
      </c>
      <c r="AM45" s="60" t="s">
        <v>324</v>
      </c>
      <c r="AN45" s="60" t="s">
        <v>279</v>
      </c>
      <c r="AO45" s="60" t="s">
        <v>276</v>
      </c>
      <c r="AQ45" s="60"/>
      <c r="AR45" s="60" t="s">
        <v>322</v>
      </c>
      <c r="AS45" s="60" t="s">
        <v>284</v>
      </c>
      <c r="AT45" s="60" t="s">
        <v>324</v>
      </c>
      <c r="AU45" s="60" t="s">
        <v>279</v>
      </c>
      <c r="AV45" s="60" t="s">
        <v>325</v>
      </c>
      <c r="AX45" s="60"/>
      <c r="AY45" s="60" t="s">
        <v>277</v>
      </c>
      <c r="AZ45" s="60" t="s">
        <v>370</v>
      </c>
      <c r="BA45" s="60" t="s">
        <v>278</v>
      </c>
      <c r="BB45" s="60" t="s">
        <v>345</v>
      </c>
      <c r="BC45" s="60" t="s">
        <v>371</v>
      </c>
      <c r="BE45" s="60"/>
      <c r="BF45" s="60" t="s">
        <v>277</v>
      </c>
      <c r="BG45" s="60" t="s">
        <v>323</v>
      </c>
      <c r="BH45" s="60" t="s">
        <v>324</v>
      </c>
      <c r="BI45" s="60" t="s">
        <v>345</v>
      </c>
      <c r="BJ45" s="60" t="s">
        <v>317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15.859650999999999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13.913423</v>
      </c>
      <c r="O46" s="60" t="s">
        <v>372</v>
      </c>
      <c r="P46" s="60">
        <v>600</v>
      </c>
      <c r="Q46" s="60">
        <v>800</v>
      </c>
      <c r="R46" s="60">
        <v>0</v>
      </c>
      <c r="S46" s="60">
        <v>10000</v>
      </c>
      <c r="T46" s="60">
        <v>676.21545000000003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3.1612765000000001E-2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4.4515399999999996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289.87506000000002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128.15181999999999</v>
      </c>
      <c r="AX46" s="60" t="s">
        <v>373</v>
      </c>
      <c r="AY46" s="60"/>
      <c r="AZ46" s="60"/>
      <c r="BA46" s="60"/>
      <c r="BB46" s="60"/>
      <c r="BC46" s="60"/>
      <c r="BE46" s="60" t="s">
        <v>374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375</v>
      </c>
      <c r="B2" s="55" t="s">
        <v>376</v>
      </c>
      <c r="C2" s="55" t="s">
        <v>297</v>
      </c>
      <c r="D2" s="55">
        <v>52</v>
      </c>
      <c r="E2" s="55">
        <v>2413.683</v>
      </c>
      <c r="F2" s="55">
        <v>397.49353000000002</v>
      </c>
      <c r="G2" s="55">
        <v>46.785007</v>
      </c>
      <c r="H2" s="55">
        <v>22.523969999999998</v>
      </c>
      <c r="I2" s="55">
        <v>24.261037999999999</v>
      </c>
      <c r="J2" s="55">
        <v>86.235213999999999</v>
      </c>
      <c r="K2" s="55">
        <v>41.960630000000002</v>
      </c>
      <c r="L2" s="55">
        <v>44.274582000000002</v>
      </c>
      <c r="M2" s="55">
        <v>27.541273</v>
      </c>
      <c r="N2" s="55">
        <v>2.2924047000000001</v>
      </c>
      <c r="O2" s="55">
        <v>15.076877</v>
      </c>
      <c r="P2" s="55">
        <v>887.97820000000002</v>
      </c>
      <c r="Q2" s="55">
        <v>32.48536</v>
      </c>
      <c r="R2" s="55">
        <v>653.08450000000005</v>
      </c>
      <c r="S2" s="55">
        <v>105.87485</v>
      </c>
      <c r="T2" s="55">
        <v>6566.5155999999997</v>
      </c>
      <c r="U2" s="55">
        <v>5.9255404</v>
      </c>
      <c r="V2" s="55">
        <v>25.018547000000002</v>
      </c>
      <c r="W2" s="55">
        <v>291.52884</v>
      </c>
      <c r="X2" s="55">
        <v>92.971320000000006</v>
      </c>
      <c r="Y2" s="55">
        <v>2.0803701999999999</v>
      </c>
      <c r="Z2" s="55">
        <v>1.7253121</v>
      </c>
      <c r="AA2" s="55">
        <v>20.168866999999999</v>
      </c>
      <c r="AB2" s="55">
        <v>2.4079237</v>
      </c>
      <c r="AC2" s="55">
        <v>681.7364</v>
      </c>
      <c r="AD2" s="55">
        <v>13.353986000000001</v>
      </c>
      <c r="AE2" s="55">
        <v>2.4569179999999999</v>
      </c>
      <c r="AF2" s="55">
        <v>0.54813129999999999</v>
      </c>
      <c r="AG2" s="55">
        <v>499.08963</v>
      </c>
      <c r="AH2" s="55">
        <v>283.37150000000003</v>
      </c>
      <c r="AI2" s="55">
        <v>215.71812</v>
      </c>
      <c r="AJ2" s="55">
        <v>1458.6667</v>
      </c>
      <c r="AK2" s="55">
        <v>7826.0469999999996</v>
      </c>
      <c r="AL2" s="55">
        <v>120.85888</v>
      </c>
      <c r="AM2" s="55">
        <v>3571.152</v>
      </c>
      <c r="AN2" s="55">
        <v>122.332054</v>
      </c>
      <c r="AO2" s="55">
        <v>15.859650999999999</v>
      </c>
      <c r="AP2" s="55">
        <v>10.860687</v>
      </c>
      <c r="AQ2" s="55">
        <v>4.998964</v>
      </c>
      <c r="AR2" s="55">
        <v>13.913423</v>
      </c>
      <c r="AS2" s="55">
        <v>676.21545000000003</v>
      </c>
      <c r="AT2" s="55">
        <v>3.1612765000000001E-2</v>
      </c>
      <c r="AU2" s="55">
        <v>4.4515399999999996</v>
      </c>
      <c r="AV2" s="55">
        <v>289.87506000000002</v>
      </c>
      <c r="AW2" s="55">
        <v>128.15181999999999</v>
      </c>
      <c r="AX2" s="55">
        <v>0.13289885000000001</v>
      </c>
      <c r="AY2" s="55">
        <v>1.4158307000000001</v>
      </c>
      <c r="AZ2" s="55">
        <v>417.17320000000001</v>
      </c>
      <c r="BA2" s="55">
        <v>45.056533999999999</v>
      </c>
      <c r="BB2" s="55">
        <v>13.004208</v>
      </c>
      <c r="BC2" s="55">
        <v>16.567195999999999</v>
      </c>
      <c r="BD2" s="55">
        <v>15.478713000000001</v>
      </c>
      <c r="BE2" s="55">
        <v>1.2841194</v>
      </c>
      <c r="BF2" s="55">
        <v>3.4883633000000001</v>
      </c>
      <c r="BG2" s="55">
        <v>1.1518281E-3</v>
      </c>
      <c r="BH2" s="55">
        <v>5.6597847E-3</v>
      </c>
      <c r="BI2" s="55">
        <v>4.5546717000000004E-3</v>
      </c>
      <c r="BJ2" s="55">
        <v>3.6615103000000003E-2</v>
      </c>
      <c r="BK2" s="55">
        <v>8.8602166000000004E-5</v>
      </c>
      <c r="BL2" s="55">
        <v>0.41886287999999999</v>
      </c>
      <c r="BM2" s="55">
        <v>6.0645959999999999</v>
      </c>
      <c r="BN2" s="55">
        <v>1.8276608000000001</v>
      </c>
      <c r="BO2" s="55">
        <v>92.516210000000001</v>
      </c>
      <c r="BP2" s="55">
        <v>17.72598</v>
      </c>
      <c r="BQ2" s="55">
        <v>30.157897999999999</v>
      </c>
      <c r="BR2" s="55">
        <v>108.06854</v>
      </c>
      <c r="BS2" s="55">
        <v>26.535114</v>
      </c>
      <c r="BT2" s="55">
        <v>20.662754</v>
      </c>
      <c r="BU2" s="55">
        <v>6.4503439999999995E-2</v>
      </c>
      <c r="BV2" s="55">
        <v>0.105335675</v>
      </c>
      <c r="BW2" s="55">
        <v>1.3974153</v>
      </c>
      <c r="BX2" s="55">
        <v>2.3901050000000001</v>
      </c>
      <c r="BY2" s="55">
        <v>0.16011713</v>
      </c>
      <c r="BZ2" s="55">
        <v>1.1927623999999999E-3</v>
      </c>
      <c r="CA2" s="55">
        <v>1.3762093</v>
      </c>
      <c r="CB2" s="55">
        <v>3.3996212999999997E-2</v>
      </c>
      <c r="CC2" s="55">
        <v>0.21159554999999999</v>
      </c>
      <c r="CD2" s="55">
        <v>3.4420280000000001</v>
      </c>
      <c r="CE2" s="55">
        <v>4.3471153999999998E-2</v>
      </c>
      <c r="CF2" s="55">
        <v>0.7762213</v>
      </c>
      <c r="CG2" s="55">
        <v>4.9500000000000003E-7</v>
      </c>
      <c r="CH2" s="55">
        <v>6.8658516000000003E-2</v>
      </c>
      <c r="CI2" s="55">
        <v>2.5329929999999999E-3</v>
      </c>
      <c r="CJ2" s="55">
        <v>7.8958706999999997</v>
      </c>
      <c r="CK2" s="55">
        <v>1.0019804E-2</v>
      </c>
      <c r="CL2" s="55">
        <v>0.95517660000000004</v>
      </c>
      <c r="CM2" s="55">
        <v>5.8804363999999998</v>
      </c>
      <c r="CN2" s="55">
        <v>3097.4612000000002</v>
      </c>
      <c r="CO2" s="55">
        <v>5240.5454</v>
      </c>
      <c r="CP2" s="55">
        <v>2885.7642000000001</v>
      </c>
      <c r="CQ2" s="55">
        <v>1168.5814</v>
      </c>
      <c r="CR2" s="55">
        <v>571.81669999999997</v>
      </c>
      <c r="CS2" s="55">
        <v>709.31084999999996</v>
      </c>
      <c r="CT2" s="55">
        <v>2901.9573</v>
      </c>
      <c r="CU2" s="55">
        <v>1636.8</v>
      </c>
      <c r="CV2" s="55">
        <v>2156.3910000000001</v>
      </c>
      <c r="CW2" s="55">
        <v>1844.3136</v>
      </c>
      <c r="CX2" s="55">
        <v>546.99963000000002</v>
      </c>
      <c r="CY2" s="55">
        <v>4127.8220000000001</v>
      </c>
      <c r="CZ2" s="55">
        <v>1881.3943999999999</v>
      </c>
      <c r="DA2" s="55">
        <v>4460.2250000000004</v>
      </c>
      <c r="DB2" s="55">
        <v>4678.3275999999996</v>
      </c>
      <c r="DC2" s="55">
        <v>5829.1063999999997</v>
      </c>
      <c r="DD2" s="55">
        <v>8680.6280000000006</v>
      </c>
      <c r="DE2" s="55">
        <v>2016.0992000000001</v>
      </c>
      <c r="DF2" s="55">
        <v>4902.1379999999999</v>
      </c>
      <c r="DG2" s="55">
        <v>2040.057</v>
      </c>
      <c r="DH2" s="55">
        <v>187.85274999999999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45.056533999999999</v>
      </c>
      <c r="B6">
        <f>BB2</f>
        <v>13.004208</v>
      </c>
      <c r="C6">
        <f>BC2</f>
        <v>16.567195999999999</v>
      </c>
      <c r="D6">
        <f>BD2</f>
        <v>15.478713000000001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0" sqref="F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25483</v>
      </c>
      <c r="C2" s="51">
        <f ca="1">YEAR(TODAY())-YEAR(B2)+IF(TODAY()&gt;=DATE(YEAR(TODAY()),MONTH(B2),DAY(B2)),0,-1)</f>
        <v>51</v>
      </c>
      <c r="E2" s="47">
        <v>182.4</v>
      </c>
      <c r="F2" s="48" t="s">
        <v>275</v>
      </c>
      <c r="G2" s="47">
        <v>71.099999999999994</v>
      </c>
      <c r="H2" s="46" t="s">
        <v>40</v>
      </c>
      <c r="I2" s="67">
        <f>ROUND(G3/E3^2,1)</f>
        <v>21.4</v>
      </c>
    </row>
    <row r="3" spans="1:9" x14ac:dyDescent="0.3">
      <c r="B3" t="s">
        <v>308</v>
      </c>
      <c r="E3" s="46">
        <f>E2/100</f>
        <v>1.8240000000000001</v>
      </c>
      <c r="F3" s="46" t="s">
        <v>39</v>
      </c>
      <c r="G3" s="46">
        <f>G2</f>
        <v>71.099999999999994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강상철, ID : H1900837)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16:32:17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51</v>
      </c>
      <c r="G12" s="89"/>
      <c r="H12" s="89"/>
      <c r="I12" s="89"/>
      <c r="K12" s="118">
        <f>'개인정보 및 신체계측 입력'!E2</f>
        <v>182.4</v>
      </c>
      <c r="L12" s="119"/>
      <c r="M12" s="112">
        <f>'개인정보 및 신체계측 입력'!G2</f>
        <v>71.099999999999994</v>
      </c>
      <c r="N12" s="113"/>
      <c r="O12" s="108" t="s">
        <v>270</v>
      </c>
      <c r="P12" s="102"/>
      <c r="Q12" s="85">
        <f>'개인정보 및 신체계측 입력'!I2</f>
        <v>21.4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강상철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74.926000000000002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8.8190000000000008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16.254999999999999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10.5</v>
      </c>
      <c r="L72" s="34" t="s">
        <v>52</v>
      </c>
      <c r="M72" s="34">
        <f>ROUND('DRIs DATA'!K8,1)</f>
        <v>10.7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87.08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208.49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92.97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160.53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62.39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521.74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158.6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2021-08-27T01:40:32Z</dcterms:modified>
</cp:coreProperties>
</file>