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<sst xmlns="http://schemas.openxmlformats.org/spreadsheetml/2006/main" count="693" uniqueCount="345">
  <si>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</si>
  <si>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</si>
  <si>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</si>
  <si>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</si>
  <si>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</si>
  <si>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</si>
  <si>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</si>
  <si>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</si>
  <si>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</si>
  <si>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</si>
  <si>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</si>
  <si>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</si>
  <si>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</si>
  <si>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</si>
  <si>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</si>
  <si>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</si>
  <si>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</si>
  <si>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</si>
  <si>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</si>
  <si>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</si>
  <si>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</si>
  <si>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</si>
  <si>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</si>
  <si>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</si>
  <si>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</si>
  <si>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</si>
  <si>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</si>
  <si>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</si>
  <si>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</si>
  <si>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</si>
  <si>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</si>
  <si>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</si>
  <si>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</si>
  <si>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</si>
  <si>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</si>
  <si>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</si>
  <si>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</si>
  <si>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</si>
  <si>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</si>
  <si>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</si>
  <si>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</si>
  <si>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</si>
  <si>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</si>
  <si>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</si>
  <si>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</si>
  <si>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</si>
  <si>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</si>
  <si>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</si>
  <si>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</si>
  <si>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</si>
  <si>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</si>
  <si>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</si>
  <si>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</si>
  <si>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</si>
  <si>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</si>
  <si>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</si>
  <si>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</si>
  <si>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</si>
  <si>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</si>
  <si>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</si>
  <si>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</si>
  <si>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</si>
  <si>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</si>
  <si>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</si>
  <si>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</si>
  <si>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</si>
  <si>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</si>
  <si>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</si>
  <si>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</si>
  <si>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</si>
  <si>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</si>
  <si>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</si>
  <si>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</si>
  <si>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</si>
  <si>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</si>
  <si>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</si>
  <si>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</si>
  <si>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</si>
  <si>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</si>
  <si>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</si>
  <si>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</si>
  <si>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</si>
  <si>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</si>
  <si>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</si>
  <si>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</si>
  <si>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</si>
  <si>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</si>
  <si>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</si>
  <si>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</si>
  <si>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</si>
  <si>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</si>
  <si>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</si>
  <si>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</si>
  <si>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</si>
  <si>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</si>
  <si>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</si>
  <si>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</si>
  <si>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</si>
  <si>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</si>
  <si>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</si>
  <si>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</si>
  <si>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</si>
  <si>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</si>
  <si>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</si>
  <si>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</si>
  <si>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</si>
  <si>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</si>
  <si>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</si>
  <si>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</si>
  <si>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</si>
  <si>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</si>
  <si>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</si>
  <si>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</si>
  <si>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</si>
  <si>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</si>
  <si>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</si>
  <si>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</si>
  <si>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</si>
  <si>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</si>
  <si>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</si>
  <si>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</si>
  <si>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</si>
  <si>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</si>
  <si>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</si>
  <si>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</si>
  <si>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</si>
  <si>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</si>
  <si>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</si>
  <si>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</si>
  <si>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</si>
  <si>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</si>
  <si>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</si>
  <si>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</si>
  <si>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</si>
  <si>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</si>
  <si>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</si>
  <si>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</si>
  <si>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</si>
  <si>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</si>
  <si>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</si>
  <si>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</si>
  <si>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</si>
  <si>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</si>
  <si>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</si>
  <si>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</si>
  <si>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</si>
  <si>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</si>
  <si>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</si>
  <si>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</si>
  <si>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</si>
  <si>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</si>
  <si>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</si>
  <si>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</si>
  <si>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</si>
  <si>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</si>
  <si>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</si>
  <si>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</si>
  <si>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</si>
  <si>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</si>
  <si>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</si>
  <si>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</si>
  <si>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</si>
  <si>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</si>
  <si>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</si>
  <si>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</si>
  <si>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</si>
  <si>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</si>
  <si>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</si>
  <si>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</si>
  <si>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</si>
  <si>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</si>
  <si>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</si>
  <si>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</si>
  <si>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</si>
  <si>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</si>
  <si>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</si>
  <si>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</si>
  <si>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</si>
  <si>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</si>
  <si>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</si>
  <si>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</si>
  <si>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</si>
  <si>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</si>
  <si>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</si>
  <si>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</si>
  <si>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</si>
  <si>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</si>
  <si>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</si>
  <si>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</si>
  <si>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</si>
  <si>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</si>
  <si>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</si>
  <si>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</si>
  <si>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</si>
  <si>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</si>
  <si>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</si>
  <si>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</si>
  <si>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</si>
  <si>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</si>
  <si>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</si>
  <si>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</si>
  <si>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</si>
  <si>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</si>
  <si>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</si>
  <si>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</si>
  <si>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</si>
  <si>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</si>
  <si>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</si>
  <si>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</si>
  <si>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</si>
  <si>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</si>
  <si>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</si>
  <si>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</si>
  <si>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</si>
  <si>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</si>
  <si>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</si>
  <si>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</si>
  <si>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</si>
  <si>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</si>
  <si>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</si>
  <si>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</si>
  <si>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</si>
  <si>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</si>
  <si>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</si>
  <si>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</si>
  <si>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</si>
  <si>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</si>
  <si>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</si>
  <si>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</si>
  <si>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</si>
  <si>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</si>
  <si>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</si>
  <si>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</si>
  <si>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</si>
  <si>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</si>
  <si>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</si>
  <si>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</si>
  <si>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</si>
  <si>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</si>
  <si>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</si>
  <si>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</si>
  <si>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</si>
  <si>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</si>
  <si>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</si>
  <si>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</si>
  <si>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</si>
  <si>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</si>
  <si>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</si>
  <si>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</si>
  <si>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</si>
  <si>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</si>
  <si>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</si>
  <si>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</si>
  <si>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</si>
  <si>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</si>
  <si>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</si>
  <si>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</si>
  <si>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</si>
  <si>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</si>
  <si>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</si>
  <si>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</si>
  <si>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</si>
  <si>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</si>
  <si>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</si>
  <si>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</si>
  <si>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</si>
  <si>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</si>
  <si>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</si>
  <si>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</si>
  <si>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</si>
  <si>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</si>
  <si>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</si>
  <si>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</si>
  <si>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</si>
  <si>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</si>
  <si>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</si>
  <si>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</si>
  <si>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</si>
  <si>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</si>
  <si>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</si>
  <si>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마그네슘</t>
    <phoneticPr fontId="1" type="noConversion"/>
  </si>
  <si>
    <t>열량영양소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</si>
  <si>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</si>
  <si>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</si>
  <si>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</si>
  <si>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</si>
  <si>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</si>
  <si>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</si>
  <si>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</si>
  <si>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</si>
  <si>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</si>
  <si>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</si>
  <si>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</si>
  <si>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</si>
  <si>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</si>
  <si>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</si>
  <si>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</si>
  <si>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</si>
  <si>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적정비율(최대)</t>
    <phoneticPr fontId="1" type="noConversion"/>
  </si>
  <si>
    <t>n-3불포화</t>
    <phoneticPr fontId="1" type="noConversion"/>
  </si>
  <si>
    <t>n-6불포화</t>
    <phoneticPr fontId="1" type="noConversion"/>
  </si>
  <si>
    <t>비타민B12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</si>
  <si>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</si>
  <si>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</si>
  <si>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</si>
  <si>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</si>
  <si>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</si>
  <si>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</si>
  <si>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</si>
  <si>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</si>
  <si>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</si>
  <si>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</si>
  <si>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</si>
  <si>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</si>
  <si>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</si>
  <si>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</si>
  <si>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</si>
  <si>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</si>
  <si>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</si>
  <si>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</si>
  <si>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</si>
  <si>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</si>
  <si>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</si>
  <si>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</si>
  <si>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</si>
  <si>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</si>
  <si>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</si>
  <si>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</si>
  <si>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리보플라빈</t>
    <phoneticPr fontId="1" type="noConversion"/>
  </si>
  <si>
    <t>탄수화물</t>
    <phoneticPr fontId="1" type="noConversion"/>
  </si>
  <si>
    <t>M</t>
  </si>
  <si>
    <t>.</t>
    <phoneticPr fontId="1" type="noConversion"/>
  </si>
  <si>
    <t>(설문지 : FFQ 95문항 설문지, 사용자 : 노병천, ID : H1900838)</t>
  </si>
  <si>
    <t>2021년 08월 26일 16:33:15</t>
  </si>
  <si>
    <t>권장섭취량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</si>
  <si>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</si>
  <si>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</si>
  <si>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</si>
  <si>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</si>
  <si>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비타민D</t>
    <phoneticPr fontId="1" type="noConversion"/>
  </si>
  <si>
    <t>평균필요량</t>
    <phoneticPr fontId="1" type="noConversion"/>
  </si>
  <si>
    <t>상한섭취량</t>
    <phoneticPr fontId="1" type="noConversion"/>
  </si>
  <si>
    <t>섭취량</t>
    <phoneticPr fontId="1" type="noConversion"/>
  </si>
  <si>
    <t>H1900838</t>
  </si>
  <si>
    <t>노병천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</si>
</sst>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62.09028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3232"/>
        <c:axId val="543803624"/>
      </c:barChart>
      <c:catAx>
        <c:axId val="5438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3624"/>
        <c:crosses val="autoZero"/>
        <c:auto val="1"/>
        <c:lblAlgn val="ctr"/>
        <c:lblOffset val="100"/>
        <c:noMultiLvlLbl val="0"/>
      </c:catAx>
      <c:valAx>
        <c:axId val="5438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2.8916776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8416"/>
        <c:axId val="486917632"/>
      </c:barChart>
      <c:catAx>
        <c:axId val="4869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7632"/>
        <c:crosses val="autoZero"/>
        <c:auto val="1"/>
        <c:lblAlgn val="ctr"/>
        <c:lblOffset val="100"/>
        <c:noMultiLvlLbl val="0"/>
      </c:catAx>
      <c:valAx>
        <c:axId val="48691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3.028645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6848"/>
        <c:axId val="486919984"/>
      </c:barChart>
      <c:catAx>
        <c:axId val="4869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984"/>
        <c:crosses val="autoZero"/>
        <c:auto val="1"/>
        <c:lblAlgn val="ctr"/>
        <c:lblOffset val="100"/>
        <c:noMultiLvlLbl val="0"/>
      </c:catAx>
      <c:valAx>
        <c:axId val="4869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1146.9005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0768"/>
        <c:axId val="486919200"/>
      </c:barChart>
      <c:catAx>
        <c:axId val="4869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200"/>
        <c:crosses val="autoZero"/>
        <c:auto val="1"/>
        <c:lblAlgn val="ctr"/>
        <c:lblOffset val="100"/>
        <c:noMultiLvlLbl val="0"/>
      </c:catAx>
      <c:valAx>
        <c:axId val="48691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2918.1329999999998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9592"/>
        <c:axId val="486921160"/>
      </c:barChart>
      <c:catAx>
        <c:axId val="4869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1160"/>
        <c:crosses val="autoZero"/>
        <c:auto val="1"/>
        <c:lblAlgn val="ctr"/>
        <c:lblOffset val="100"/>
        <c:noMultiLvlLbl val="0"/>
      </c:catAx>
      <c:valAx>
        <c:axId val="486921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130.27606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1944"/>
        <c:axId val="486922336"/>
      </c:barChart>
      <c:catAx>
        <c:axId val="4869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2336"/>
        <c:crosses val="autoZero"/>
        <c:auto val="1"/>
        <c:lblAlgn val="ctr"/>
        <c:lblOffset val="100"/>
        <c:noMultiLvlLbl val="0"/>
      </c:catAx>
      <c:valAx>
        <c:axId val="4869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126.14912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2728"/>
        <c:axId val="486923120"/>
      </c:barChart>
      <c:catAx>
        <c:axId val="4869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3120"/>
        <c:crosses val="autoZero"/>
        <c:auto val="1"/>
        <c:lblAlgn val="ctr"/>
        <c:lblOffset val="100"/>
        <c:noMultiLvlLbl val="0"/>
      </c:catAx>
      <c:valAx>
        <c:axId val="4869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10.195722999999999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3904"/>
        <c:axId val="481969744"/>
      </c:barChart>
      <c:catAx>
        <c:axId val="4869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9744"/>
        <c:crosses val="autoZero"/>
        <c:auto val="1"/>
        <c:lblAlgn val="ctr"/>
        <c:lblOffset val="100"/>
        <c:noMultiLvlLbl val="0"/>
      </c:catAx>
      <c:valAx>
        <c:axId val="48196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859.81366000000003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3272"/>
        <c:axId val="481970528"/>
      </c:barChart>
      <c:catAx>
        <c:axId val="48197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528"/>
        <c:crosses val="autoZero"/>
        <c:auto val="1"/>
        <c:lblAlgn val="ctr"/>
        <c:lblOffset val="100"/>
        <c:noMultiLvlLbl val="0"/>
      </c:catAx>
      <c:valAx>
        <c:axId val="481970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7.0431130000000002E-3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0920"/>
        <c:axId val="481968176"/>
      </c:barChart>
      <c:catAx>
        <c:axId val="48197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176"/>
        <c:crosses val="autoZero"/>
        <c:auto val="1"/>
        <c:lblAlgn val="ctr"/>
        <c:lblOffset val="100"/>
        <c:noMultiLvlLbl val="0"/>
      </c:catAx>
      <c:valAx>
        <c:axId val="48196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3.8876512000000001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68960"/>
        <c:axId val="481970136"/>
      </c:barChart>
      <c:catAx>
        <c:axId val="4819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136"/>
        <c:crosses val="autoZero"/>
        <c:auto val="1"/>
        <c:lblAlgn val="ctr"/>
        <c:lblOffset val="100"/>
        <c:noMultiLvlLbl val="0"/>
      </c:catAx>
      <c:valAx>
        <c:axId val="48197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24.398928000000002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0880"/>
        <c:axId val="543805192"/>
      </c:barChart>
      <c:catAx>
        <c:axId val="54380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5192"/>
        <c:crosses val="autoZero"/>
        <c:auto val="1"/>
        <c:lblAlgn val="ctr"/>
        <c:lblOffset val="100"/>
        <c:noMultiLvlLbl val="0"/>
      </c:catAx>
      <c:valAx>
        <c:axId val="54380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121.79858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4840"/>
        <c:axId val="481968568"/>
      </c:barChart>
      <c:catAx>
        <c:axId val="48197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568"/>
        <c:crosses val="autoZero"/>
        <c:auto val="1"/>
        <c:lblAlgn val="ctr"/>
        <c:lblOffset val="100"/>
        <c:noMultiLvlLbl val="0"/>
      </c:catAx>
      <c:valAx>
        <c:axId val="48196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80.952385000000007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1312"/>
        <c:axId val="481974448"/>
      </c:barChart>
      <c:catAx>
        <c:axId val="4819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4448"/>
        <c:crosses val="autoZero"/>
        <c:auto val="1"/>
        <c:lblAlgn val="ctr"/>
        <c:lblOffset val="100"/>
        <c:noMultiLvlLbl val="0"/>
      </c:catAx>
      <c:valAx>
        <c:axId val="48197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2.1309999999999998</c:v>
                </c:pt>
                <c:pt idx="1">
                  <c:v>8.875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972488"/>
        <c:axId val="481975624"/>
      </c:barChart>
      <c:catAx>
        <c:axId val="48197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5624"/>
        <c:crosses val="autoZero"/>
        <c:auto val="1"/>
        <c:lblAlgn val="ctr"/>
        <c:lblOffset val="100"/>
        <c:noMultiLvlLbl val="0"/>
      </c:catAx>
      <c:valAx>
        <c:axId val="48197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8.9873930000000009</c:v>
                </c:pt>
                <c:pt idx="1">
                  <c:v>11.408882</c:v>
                </c:pt>
                <c:pt idx="2">
                  <c:v>13.329928000000001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340.81488000000002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3760"/>
        <c:axId val="425802192"/>
      </c:barChart>
      <c:catAx>
        <c:axId val="42580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2192"/>
        <c:crosses val="autoZero"/>
        <c:auto val="1"/>
        <c:lblAlgn val="ctr"/>
        <c:lblOffset val="100"/>
        <c:noMultiLvlLbl val="0"/>
      </c:catAx>
      <c:valAx>
        <c:axId val="42580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13.983266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1800"/>
        <c:axId val="425804544"/>
      </c:barChart>
      <c:catAx>
        <c:axId val="42580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4544"/>
        <c:crosses val="autoZero"/>
        <c:auto val="1"/>
        <c:lblAlgn val="ctr"/>
        <c:lblOffset val="100"/>
        <c:noMultiLvlLbl val="0"/>
      </c:catAx>
      <c:valAx>
        <c:axId val="42580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77.516999999999996</c:v>
                </c:pt>
                <c:pt idx="1">
                  <c:v>8.5350000000000001</c:v>
                </c:pt>
                <c:pt idx="2">
                  <c:v>13.948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804152"/>
        <c:axId val="425801016"/>
      </c:barChart>
      <c:catAx>
        <c:axId val="42580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1016"/>
        <c:crosses val="autoZero"/>
        <c:auto val="1"/>
        <c:lblAlgn val="ctr"/>
        <c:lblOffset val="100"/>
        <c:noMultiLvlLbl val="0"/>
      </c:catAx>
      <c:valAx>
        <c:axId val="42580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1986.8293000000001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2976"/>
        <c:axId val="425798664"/>
      </c:barChart>
      <c:catAx>
        <c:axId val="4258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664"/>
        <c:crosses val="autoZero"/>
        <c:auto val="1"/>
        <c:lblAlgn val="ctr"/>
        <c:lblOffset val="100"/>
        <c:noMultiLvlLbl val="0"/>
      </c:catAx>
      <c:valAx>
        <c:axId val="425798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122.98372999999999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5328"/>
        <c:axId val="425798272"/>
      </c:barChart>
      <c:catAx>
        <c:axId val="42580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272"/>
        <c:crosses val="autoZero"/>
        <c:auto val="1"/>
        <c:lblAlgn val="ctr"/>
        <c:lblOffset val="100"/>
        <c:noMultiLvlLbl val="0"/>
      </c:catAx>
      <c:valAx>
        <c:axId val="42579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395.01600000000002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99840"/>
        <c:axId val="425800232"/>
      </c:barChart>
      <c:catAx>
        <c:axId val="4257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0232"/>
        <c:crosses val="autoZero"/>
        <c:auto val="1"/>
        <c:lblAlgn val="ctr"/>
        <c:lblOffset val="100"/>
        <c:noMultiLvlLbl val="0"/>
      </c:catAx>
      <c:valAx>
        <c:axId val="42580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2.7644038000000002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1272"/>
        <c:axId val="543801664"/>
      </c:barChart>
      <c:catAx>
        <c:axId val="54380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1664"/>
        <c:crosses val="autoZero"/>
        <c:auto val="1"/>
        <c:lblAlgn val="ctr"/>
        <c:lblOffset val="100"/>
        <c:noMultiLvlLbl val="0"/>
      </c:catAx>
      <c:valAx>
        <c:axId val="5438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2577.9438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0624"/>
        <c:axId val="534149336"/>
      </c:barChart>
      <c:catAx>
        <c:axId val="42580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9336"/>
        <c:crosses val="autoZero"/>
        <c:auto val="1"/>
        <c:lblAlgn val="ctr"/>
        <c:lblOffset val="100"/>
        <c:noMultiLvlLbl val="0"/>
      </c:catAx>
      <c:valAx>
        <c:axId val="53414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12.646857000000001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9728"/>
        <c:axId val="534144632"/>
      </c:barChart>
      <c:catAx>
        <c:axId val="5341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4632"/>
        <c:crosses val="autoZero"/>
        <c:auto val="1"/>
        <c:lblAlgn val="ctr"/>
        <c:lblOffset val="100"/>
        <c:noMultiLvlLbl val="0"/>
      </c:catAx>
      <c:valAx>
        <c:axId val="5341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1.7523069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7768"/>
        <c:axId val="534145416"/>
      </c:barChart>
      <c:catAx>
        <c:axId val="53414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5416"/>
        <c:crosses val="autoZero"/>
        <c:auto val="1"/>
        <c:lblAlgn val="ctr"/>
        <c:lblOffset val="100"/>
        <c:noMultiLvlLbl val="0"/>
      </c:catAx>
      <c:valAx>
        <c:axId val="53414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159.97823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69144"/>
        <c:axId val="425172280"/>
      </c:barChart>
      <c:catAx>
        <c:axId val="4251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2280"/>
        <c:crosses val="autoZero"/>
        <c:auto val="1"/>
        <c:lblAlgn val="ctr"/>
        <c:lblOffset val="100"/>
        <c:noMultiLvlLbl val="0"/>
      </c:catAx>
      <c:valAx>
        <c:axId val="42517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1.1170682000000001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480"/>
        <c:axId val="426483656"/>
      </c:barChart>
      <c:catAx>
        <c:axId val="42648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3656"/>
        <c:crosses val="autoZero"/>
        <c:auto val="1"/>
        <c:lblAlgn val="ctr"/>
        <c:lblOffset val="100"/>
        <c:noMultiLvlLbl val="0"/>
      </c:catAx>
      <c:valAx>
        <c:axId val="42648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13.796535499999999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440"/>
        <c:axId val="426484832"/>
      </c:barChart>
      <c:catAx>
        <c:axId val="4264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4832"/>
        <c:crosses val="autoZero"/>
        <c:auto val="1"/>
        <c:lblAlgn val="ctr"/>
        <c:lblOffset val="100"/>
        <c:noMultiLvlLbl val="0"/>
      </c:catAx>
      <c:valAx>
        <c:axId val="4264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1.7523069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048"/>
        <c:axId val="426485224"/>
      </c:barChart>
      <c:catAx>
        <c:axId val="4264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5224"/>
        <c:crosses val="autoZero"/>
        <c:auto val="1"/>
        <c:lblAlgn val="ctr"/>
        <c:lblOffset val="100"/>
        <c:noMultiLvlLbl val="0"/>
      </c:catAx>
      <c:valAx>
        <c:axId val="4264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432.88209999999998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088"/>
        <c:axId val="425171888"/>
      </c:barChart>
      <c:catAx>
        <c:axId val="42648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888"/>
        <c:crosses val="autoZero"/>
        <c:auto val="1"/>
        <c:lblAlgn val="ctr"/>
        <c:lblOffset val="100"/>
        <c:noMultiLvlLbl val="0"/>
      </c:catAx>
      <c:valAx>
        <c:axId val="42517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5.6777069999999998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70712"/>
        <c:axId val="425171104"/>
      </c:barChart>
      <c:catAx>
        <c:axId val="42517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104"/>
        <c:crosses val="autoZero"/>
        <c:auto val="1"/>
        <c:lblAlgn val="ctr"/>
        <c:lblOffset val="100"/>
        <c:noMultiLvlLbl val="0"/>
      </c:catAx>
      <c:valAx>
        <c:axId val="4251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7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6" sqref="K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노병천, ID : H1900838)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26일 16:33:15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1986.8293000000001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62.09028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24.398928000000002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77.516999999999996</v>
      </c>
      <c r="G8" s="59">
        <f>'DRIs DATA 입력'!G8</f>
        <v>8.5350000000000001</v>
      </c>
      <c r="H8" s="59">
        <f>'DRIs DATA 입력'!H8</f>
        <v>13.948</v>
      </c>
      <c r="I8" s="55"/>
      <c r="J8" s="59" t="s">
        <v>215</v>
      </c>
      <c r="K8" s="59">
        <f>'DRIs DATA 입력'!K8</f>
        <v>2.1309999999999998</v>
      </c>
      <c r="L8" s="59">
        <f>'DRIs DATA 입력'!L8</f>
        <v>8.875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340.81488000000002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13.983266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2.7644038000000002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159.97823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122.98372999999999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1.4884799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1.1170682000000001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13.796535499999999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1.7523069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432.88209999999998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5.6777069999999998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2.8916776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3.028645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395.01600000000002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1146.9005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2577.9438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2918.1329999999998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130.27606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126.14912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12.646857000000001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10.195722999999999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859.81366000000003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7.0431130000000002E-3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3.8876512000000001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121.79858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80.952385000000007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6" sqref="L56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302</v>
      </c>
      <c r="B1" s="55" t="s">
        <v>332</v>
      </c>
      <c r="G1" s="56" t="s">
        <v>327</v>
      </c>
      <c r="H1" s="55" t="s">
        <v>333</v>
      </c>
    </row>
    <row r="3" spans="1:27" x14ac:dyDescent="0.3">
      <c r="A3" s="65" t="s">
        <v>303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304</v>
      </c>
      <c r="B4" s="66"/>
      <c r="C4" s="66"/>
      <c r="E4" s="62" t="s">
        <v>281</v>
      </c>
      <c r="F4" s="63"/>
      <c r="G4" s="63"/>
      <c r="H4" s="64"/>
      <c r="J4" s="62" t="s">
        <v>284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305</v>
      </c>
      <c r="V4" s="66"/>
      <c r="W4" s="66"/>
      <c r="X4" s="66"/>
      <c r="Y4" s="66"/>
      <c r="Z4" s="66"/>
    </row>
    <row r="5" spans="1:27" x14ac:dyDescent="0.3">
      <c r="A5" s="60"/>
      <c r="B5" s="60" t="s">
        <v>306</v>
      </c>
      <c r="C5" s="60" t="s">
        <v>276</v>
      </c>
      <c r="E5" s="60"/>
      <c r="F5" s="60" t="s">
        <v>329</v>
      </c>
      <c r="G5" s="60" t="s">
        <v>307</v>
      </c>
      <c r="H5" s="60" t="s">
        <v>45</v>
      </c>
      <c r="J5" s="60"/>
      <c r="K5" s="60" t="s">
        <v>299</v>
      </c>
      <c r="L5" s="60" t="s">
        <v>300</v>
      </c>
      <c r="N5" s="60"/>
      <c r="O5" s="60" t="s">
        <v>277</v>
      </c>
      <c r="P5" s="60" t="s">
        <v>285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334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304</v>
      </c>
      <c r="B6" s="60">
        <v>2200</v>
      </c>
      <c r="C6" s="60">
        <v>1986.8293000000001</v>
      </c>
      <c r="E6" s="60" t="s">
        <v>308</v>
      </c>
      <c r="F6" s="60">
        <v>55</v>
      </c>
      <c r="G6" s="60">
        <v>15</v>
      </c>
      <c r="H6" s="60">
        <v>7</v>
      </c>
      <c r="J6" s="60" t="s">
        <v>308</v>
      </c>
      <c r="K6" s="60">
        <v>0.1</v>
      </c>
      <c r="L6" s="60">
        <v>4</v>
      </c>
      <c r="N6" s="60" t="s">
        <v>309</v>
      </c>
      <c r="O6" s="60">
        <v>50</v>
      </c>
      <c r="P6" s="60">
        <v>60</v>
      </c>
      <c r="Q6" s="60">
        <v>0</v>
      </c>
      <c r="R6" s="60">
        <v>0</v>
      </c>
      <c r="S6" s="60">
        <v>62.09028</v>
      </c>
      <c r="U6" s="60" t="s">
        <v>310</v>
      </c>
      <c r="V6" s="60">
        <v>0</v>
      </c>
      <c r="W6" s="60">
        <v>0</v>
      </c>
      <c r="X6" s="60">
        <v>25</v>
      </c>
      <c r="Y6" s="60">
        <v>0</v>
      </c>
      <c r="Z6" s="60">
        <v>24.398928000000002</v>
      </c>
    </row>
    <row r="7" spans="1:27" x14ac:dyDescent="0.3">
      <c r="E7" s="60" t="s">
        <v>335</v>
      </c>
      <c r="F7" s="60">
        <v>65</v>
      </c>
      <c r="G7" s="60">
        <v>30</v>
      </c>
      <c r="H7" s="60">
        <v>20</v>
      </c>
      <c r="J7" s="60" t="s">
        <v>298</v>
      </c>
      <c r="K7" s="60">
        <v>1</v>
      </c>
      <c r="L7" s="60">
        <v>10</v>
      </c>
    </row>
    <row r="8" spans="1:27" x14ac:dyDescent="0.3">
      <c r="E8" s="60" t="s">
        <v>311</v>
      </c>
      <c r="F8" s="60">
        <v>77.516999999999996</v>
      </c>
      <c r="G8" s="60">
        <v>8.5350000000000001</v>
      </c>
      <c r="H8" s="60">
        <v>13.948</v>
      </c>
      <c r="J8" s="60" t="s">
        <v>336</v>
      </c>
      <c r="K8" s="60">
        <v>2.1309999999999998</v>
      </c>
      <c r="L8" s="60">
        <v>8.875</v>
      </c>
    </row>
    <row r="13" spans="1:27" x14ac:dyDescent="0.3">
      <c r="A13" s="61" t="s">
        <v>337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338</v>
      </c>
      <c r="B14" s="66"/>
      <c r="C14" s="66"/>
      <c r="D14" s="66"/>
      <c r="E14" s="66"/>
      <c r="F14" s="66"/>
      <c r="H14" s="66" t="s">
        <v>286</v>
      </c>
      <c r="I14" s="66"/>
      <c r="J14" s="66"/>
      <c r="K14" s="66"/>
      <c r="L14" s="66"/>
      <c r="M14" s="66"/>
      <c r="O14" s="66" t="s">
        <v>339</v>
      </c>
      <c r="P14" s="66"/>
      <c r="Q14" s="66"/>
      <c r="R14" s="66"/>
      <c r="S14" s="66"/>
      <c r="T14" s="66"/>
      <c r="V14" s="66" t="s">
        <v>312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285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285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285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285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313</v>
      </c>
      <c r="B16" s="60">
        <v>530</v>
      </c>
      <c r="C16" s="60">
        <v>750</v>
      </c>
      <c r="D16" s="60">
        <v>0</v>
      </c>
      <c r="E16" s="60">
        <v>3000</v>
      </c>
      <c r="F16" s="60">
        <v>340.81488000000002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13.983266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2.7644038000000002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159.97823</v>
      </c>
    </row>
    <row r="23" spans="1:62" x14ac:dyDescent="0.3">
      <c r="A23" s="61" t="s">
        <v>314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282</v>
      </c>
      <c r="B24" s="66"/>
      <c r="C24" s="66"/>
      <c r="D24" s="66"/>
      <c r="E24" s="66"/>
      <c r="F24" s="66"/>
      <c r="H24" s="66" t="s">
        <v>287</v>
      </c>
      <c r="I24" s="66"/>
      <c r="J24" s="66"/>
      <c r="K24" s="66"/>
      <c r="L24" s="66"/>
      <c r="M24" s="66"/>
      <c r="O24" s="66" t="s">
        <v>328</v>
      </c>
      <c r="P24" s="66"/>
      <c r="Q24" s="66"/>
      <c r="R24" s="66"/>
      <c r="S24" s="66"/>
      <c r="T24" s="66"/>
      <c r="V24" s="66" t="s">
        <v>315</v>
      </c>
      <c r="W24" s="66"/>
      <c r="X24" s="66"/>
      <c r="Y24" s="66"/>
      <c r="Z24" s="66"/>
      <c r="AA24" s="66"/>
      <c r="AC24" s="66" t="s">
        <v>288</v>
      </c>
      <c r="AD24" s="66"/>
      <c r="AE24" s="66"/>
      <c r="AF24" s="66"/>
      <c r="AG24" s="66"/>
      <c r="AH24" s="66"/>
      <c r="AJ24" s="66" t="s">
        <v>289</v>
      </c>
      <c r="AK24" s="66"/>
      <c r="AL24" s="66"/>
      <c r="AM24" s="66"/>
      <c r="AN24" s="66"/>
      <c r="AO24" s="66"/>
      <c r="AQ24" s="66" t="s">
        <v>301</v>
      </c>
      <c r="AR24" s="66"/>
      <c r="AS24" s="66"/>
      <c r="AT24" s="66"/>
      <c r="AU24" s="66"/>
      <c r="AV24" s="66"/>
      <c r="AX24" s="66" t="s">
        <v>290</v>
      </c>
      <c r="AY24" s="66"/>
      <c r="AZ24" s="66"/>
      <c r="BA24" s="66"/>
      <c r="BB24" s="66"/>
      <c r="BC24" s="66"/>
      <c r="BE24" s="66" t="s">
        <v>316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285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285</v>
      </c>
      <c r="K25" s="60" t="s">
        <v>278</v>
      </c>
      <c r="L25" s="60" t="s">
        <v>279</v>
      </c>
      <c r="M25" s="60" t="s">
        <v>276</v>
      </c>
      <c r="O25" s="60"/>
      <c r="P25" s="60" t="s">
        <v>340</v>
      </c>
      <c r="Q25" s="60" t="s">
        <v>285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285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285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285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334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334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285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122.98372999999999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1.4884799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1.1170682000000001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13.796535499999999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1.7523069</v>
      </c>
      <c r="AJ26" s="60" t="s">
        <v>291</v>
      </c>
      <c r="AK26" s="60">
        <v>320</v>
      </c>
      <c r="AL26" s="60">
        <v>400</v>
      </c>
      <c r="AM26" s="60">
        <v>0</v>
      </c>
      <c r="AN26" s="60">
        <v>1000</v>
      </c>
      <c r="AO26" s="60">
        <v>432.88209999999998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5.6777069999999998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2.8916776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3.028645</v>
      </c>
    </row>
    <row r="33" spans="1:68" x14ac:dyDescent="0.3">
      <c r="A33" s="61" t="s">
        <v>317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318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319</v>
      </c>
      <c r="W34" s="66"/>
      <c r="X34" s="66"/>
      <c r="Y34" s="66"/>
      <c r="Z34" s="66"/>
      <c r="AA34" s="66"/>
      <c r="AC34" s="66" t="s">
        <v>292</v>
      </c>
      <c r="AD34" s="66"/>
      <c r="AE34" s="66"/>
      <c r="AF34" s="66"/>
      <c r="AG34" s="66"/>
      <c r="AH34" s="66"/>
      <c r="AJ34" s="66" t="s">
        <v>280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285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285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285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285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285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285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395.01600000000002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1146.9005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2577.9438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2918.1329999999998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130.27606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126.14912</v>
      </c>
    </row>
    <row r="43" spans="1:68" x14ac:dyDescent="0.3">
      <c r="A43" s="61" t="s">
        <v>293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294</v>
      </c>
      <c r="B44" s="66"/>
      <c r="C44" s="66"/>
      <c r="D44" s="66"/>
      <c r="E44" s="66"/>
      <c r="F44" s="66"/>
      <c r="H44" s="66" t="s">
        <v>320</v>
      </c>
      <c r="I44" s="66"/>
      <c r="J44" s="66"/>
      <c r="K44" s="66"/>
      <c r="L44" s="66"/>
      <c r="M44" s="66"/>
      <c r="O44" s="66" t="s">
        <v>321</v>
      </c>
      <c r="P44" s="66"/>
      <c r="Q44" s="66"/>
      <c r="R44" s="66"/>
      <c r="S44" s="66"/>
      <c r="T44" s="66"/>
      <c r="V44" s="66" t="s">
        <v>295</v>
      </c>
      <c r="W44" s="66"/>
      <c r="X44" s="66"/>
      <c r="Y44" s="66"/>
      <c r="Z44" s="66"/>
      <c r="AA44" s="66"/>
      <c r="AC44" s="66" t="s">
        <v>322</v>
      </c>
      <c r="AD44" s="66"/>
      <c r="AE44" s="66"/>
      <c r="AF44" s="66"/>
      <c r="AG44" s="66"/>
      <c r="AH44" s="66"/>
      <c r="AJ44" s="66" t="s">
        <v>323</v>
      </c>
      <c r="AK44" s="66"/>
      <c r="AL44" s="66"/>
      <c r="AM44" s="66"/>
      <c r="AN44" s="66"/>
      <c r="AO44" s="66"/>
      <c r="AQ44" s="66" t="s">
        <v>283</v>
      </c>
      <c r="AR44" s="66"/>
      <c r="AS44" s="66"/>
      <c r="AT44" s="66"/>
      <c r="AU44" s="66"/>
      <c r="AV44" s="66"/>
      <c r="AX44" s="66" t="s">
        <v>296</v>
      </c>
      <c r="AY44" s="66"/>
      <c r="AZ44" s="66"/>
      <c r="BA44" s="66"/>
      <c r="BB44" s="66"/>
      <c r="BC44" s="66"/>
      <c r="BE44" s="66" t="s">
        <v>324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285</v>
      </c>
      <c r="D45" s="60" t="s">
        <v>278</v>
      </c>
      <c r="E45" s="60" t="s">
        <v>341</v>
      </c>
      <c r="F45" s="60" t="s">
        <v>276</v>
      </c>
      <c r="H45" s="60"/>
      <c r="I45" s="60" t="s">
        <v>277</v>
      </c>
      <c r="J45" s="60" t="s">
        <v>285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285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285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285</v>
      </c>
      <c r="AF45" s="60" t="s">
        <v>278</v>
      </c>
      <c r="AG45" s="60" t="s">
        <v>279</v>
      </c>
      <c r="AH45" s="60" t="s">
        <v>342</v>
      </c>
      <c r="AJ45" s="60"/>
      <c r="AK45" s="60" t="s">
        <v>277</v>
      </c>
      <c r="AL45" s="60" t="s">
        <v>285</v>
      </c>
      <c r="AM45" s="60" t="s">
        <v>278</v>
      </c>
      <c r="AN45" s="60" t="s">
        <v>279</v>
      </c>
      <c r="AO45" s="60" t="s">
        <v>342</v>
      </c>
      <c r="AQ45" s="60"/>
      <c r="AR45" s="60" t="s">
        <v>277</v>
      </c>
      <c r="AS45" s="60" t="s">
        <v>285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285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285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12.646857000000001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10.195722999999999</v>
      </c>
      <c r="O46" s="60" t="s">
        <v>297</v>
      </c>
      <c r="P46" s="60">
        <v>600</v>
      </c>
      <c r="Q46" s="60">
        <v>800</v>
      </c>
      <c r="R46" s="60">
        <v>0</v>
      </c>
      <c r="S46" s="60">
        <v>10000</v>
      </c>
      <c r="T46" s="60">
        <v>859.81366000000003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7.0431130000000002E-3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3.8876512000000001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121.79858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80.952385000000007</v>
      </c>
      <c r="AX46" s="60" t="s">
        <v>325</v>
      </c>
      <c r="AY46" s="60"/>
      <c r="AZ46" s="60"/>
      <c r="BA46" s="60"/>
      <c r="BB46" s="60"/>
      <c r="BC46" s="60"/>
      <c r="BE46" s="60" t="s">
        <v>326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4" sqref="F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343</v>
      </c>
      <c r="B2" s="55" t="s">
        <v>344</v>
      </c>
      <c r="C2" s="55" t="s">
        <v>330</v>
      </c>
      <c r="D2" s="55">
        <v>64</v>
      </c>
      <c r="E2" s="55">
        <v>1986.8293000000001</v>
      </c>
      <c r="F2" s="55">
        <v>345.0634</v>
      </c>
      <c r="G2" s="55">
        <v>37.993549999999999</v>
      </c>
      <c r="H2" s="55">
        <v>25.764835000000001</v>
      </c>
      <c r="I2" s="55">
        <v>12.228716</v>
      </c>
      <c r="J2" s="55">
        <v>62.09028</v>
      </c>
      <c r="K2" s="55">
        <v>39.743659999999998</v>
      </c>
      <c r="L2" s="55">
        <v>22.346616999999998</v>
      </c>
      <c r="M2" s="55">
        <v>24.398928000000002</v>
      </c>
      <c r="N2" s="55">
        <v>3.1392039999999999</v>
      </c>
      <c r="O2" s="55">
        <v>12.823532</v>
      </c>
      <c r="P2" s="55">
        <v>844.99699999999996</v>
      </c>
      <c r="Q2" s="55">
        <v>14.943512999999999</v>
      </c>
      <c r="R2" s="55">
        <v>340.81488000000002</v>
      </c>
      <c r="S2" s="55">
        <v>80.944199999999995</v>
      </c>
      <c r="T2" s="55">
        <v>3118.4468000000002</v>
      </c>
      <c r="U2" s="55">
        <v>2.7644038000000002</v>
      </c>
      <c r="V2" s="55">
        <v>13.983266</v>
      </c>
      <c r="W2" s="55">
        <v>159.97823</v>
      </c>
      <c r="X2" s="55">
        <v>122.98372999999999</v>
      </c>
      <c r="Y2" s="55">
        <v>1.4884799</v>
      </c>
      <c r="Z2" s="55">
        <v>1.1170682000000001</v>
      </c>
      <c r="AA2" s="55">
        <v>13.796535499999999</v>
      </c>
      <c r="AB2" s="55">
        <v>1.7523069</v>
      </c>
      <c r="AC2" s="55">
        <v>432.88209999999998</v>
      </c>
      <c r="AD2" s="55">
        <v>5.6777069999999998</v>
      </c>
      <c r="AE2" s="55">
        <v>2.8916776</v>
      </c>
      <c r="AF2" s="55">
        <v>3.028645</v>
      </c>
      <c r="AG2" s="55">
        <v>395.01600000000002</v>
      </c>
      <c r="AH2" s="55">
        <v>215.89887999999999</v>
      </c>
      <c r="AI2" s="55">
        <v>179.11711</v>
      </c>
      <c r="AJ2" s="55">
        <v>1146.9005</v>
      </c>
      <c r="AK2" s="55">
        <v>2577.9438</v>
      </c>
      <c r="AL2" s="55">
        <v>130.27606</v>
      </c>
      <c r="AM2" s="55">
        <v>2918.1329999999998</v>
      </c>
      <c r="AN2" s="55">
        <v>126.14912</v>
      </c>
      <c r="AO2" s="55">
        <v>12.646857000000001</v>
      </c>
      <c r="AP2" s="55">
        <v>10.28937</v>
      </c>
      <c r="AQ2" s="55">
        <v>2.3574872</v>
      </c>
      <c r="AR2" s="55">
        <v>10.195722999999999</v>
      </c>
      <c r="AS2" s="55">
        <v>859.81366000000003</v>
      </c>
      <c r="AT2" s="55">
        <v>7.0431130000000002E-3</v>
      </c>
      <c r="AU2" s="55">
        <v>3.8876512000000001</v>
      </c>
      <c r="AV2" s="55">
        <v>121.79858</v>
      </c>
      <c r="AW2" s="55">
        <v>80.952385000000007</v>
      </c>
      <c r="AX2" s="55">
        <v>5.2263245E-2</v>
      </c>
      <c r="AY2" s="55">
        <v>1.0113707000000001</v>
      </c>
      <c r="AZ2" s="55">
        <v>190.98578000000001</v>
      </c>
      <c r="BA2" s="55">
        <v>33.743564999999997</v>
      </c>
      <c r="BB2" s="55">
        <v>8.9873930000000009</v>
      </c>
      <c r="BC2" s="55">
        <v>11.408882</v>
      </c>
      <c r="BD2" s="55">
        <v>13.329928000000001</v>
      </c>
      <c r="BE2" s="55">
        <v>0.94349253</v>
      </c>
      <c r="BF2" s="55">
        <v>4.8643650000000003</v>
      </c>
      <c r="BG2" s="55">
        <v>0</v>
      </c>
      <c r="BH2" s="55">
        <v>2.5576130999999998E-2</v>
      </c>
      <c r="BI2" s="55">
        <v>2.0147447999999998E-2</v>
      </c>
      <c r="BJ2" s="55">
        <v>8.2850670000000001E-2</v>
      </c>
      <c r="BK2" s="55">
        <v>0</v>
      </c>
      <c r="BL2" s="55">
        <v>0.16934946000000001</v>
      </c>
      <c r="BM2" s="55">
        <v>1.2140001</v>
      </c>
      <c r="BN2" s="55">
        <v>0.30500660000000002</v>
      </c>
      <c r="BO2" s="55">
        <v>19.618368</v>
      </c>
      <c r="BP2" s="55">
        <v>2.363928</v>
      </c>
      <c r="BQ2" s="55">
        <v>5.8508269999999998</v>
      </c>
      <c r="BR2" s="55">
        <v>25.723675</v>
      </c>
      <c r="BS2" s="55">
        <v>18.891832000000001</v>
      </c>
      <c r="BT2" s="55">
        <v>2.1811959999999999</v>
      </c>
      <c r="BU2" s="55">
        <v>0.52528673000000004</v>
      </c>
      <c r="BV2" s="55">
        <v>3.8616299999999999E-2</v>
      </c>
      <c r="BW2" s="55">
        <v>0.20316155</v>
      </c>
      <c r="BX2" s="55">
        <v>0.56775799999999998</v>
      </c>
      <c r="BY2" s="55">
        <v>7.1284264E-2</v>
      </c>
      <c r="BZ2" s="55">
        <v>5.7945760000000001E-4</v>
      </c>
      <c r="CA2" s="55">
        <v>0.56884170000000001</v>
      </c>
      <c r="CB2" s="55">
        <v>1.4125173E-2</v>
      </c>
      <c r="CC2" s="55">
        <v>5.8387620000000001E-2</v>
      </c>
      <c r="CD2" s="55">
        <v>1.0791881000000001</v>
      </c>
      <c r="CE2" s="55">
        <v>9.2884240000000007E-2</v>
      </c>
      <c r="CF2" s="55">
        <v>0.24661084999999999</v>
      </c>
      <c r="CG2" s="55">
        <v>4.9500000000000003E-7</v>
      </c>
      <c r="CH2" s="55">
        <v>2.1694560000000002E-2</v>
      </c>
      <c r="CI2" s="55">
        <v>2.5329929999999999E-3</v>
      </c>
      <c r="CJ2" s="55">
        <v>2.4484691999999999</v>
      </c>
      <c r="CK2" s="55">
        <v>1.6227287999999999E-2</v>
      </c>
      <c r="CL2" s="55">
        <v>4.0704435999999999</v>
      </c>
      <c r="CM2" s="55">
        <v>0.97981819999999997</v>
      </c>
      <c r="CN2" s="55">
        <v>2204.5708</v>
      </c>
      <c r="CO2" s="55">
        <v>3831.8231999999998</v>
      </c>
      <c r="CP2" s="55">
        <v>1881.365</v>
      </c>
      <c r="CQ2" s="55">
        <v>744.08579999999995</v>
      </c>
      <c r="CR2" s="55">
        <v>414.78894000000003</v>
      </c>
      <c r="CS2" s="55">
        <v>521.66869999999994</v>
      </c>
      <c r="CT2" s="55">
        <v>2182.5722999999998</v>
      </c>
      <c r="CU2" s="55">
        <v>1235.4586999999999</v>
      </c>
      <c r="CV2" s="55">
        <v>1628.0640000000001</v>
      </c>
      <c r="CW2" s="55">
        <v>1321.6318000000001</v>
      </c>
      <c r="CX2" s="55">
        <v>427.15539999999999</v>
      </c>
      <c r="CY2" s="55">
        <v>2896.6064000000001</v>
      </c>
      <c r="CZ2" s="55">
        <v>1190.1304</v>
      </c>
      <c r="DA2" s="55">
        <v>3161.6904</v>
      </c>
      <c r="DB2" s="55">
        <v>3132.2656000000002</v>
      </c>
      <c r="DC2" s="55">
        <v>4482.1342999999997</v>
      </c>
      <c r="DD2" s="55">
        <v>7076.0550000000003</v>
      </c>
      <c r="DE2" s="55">
        <v>1288.9739</v>
      </c>
      <c r="DF2" s="55">
        <v>3760.0774000000001</v>
      </c>
      <c r="DG2" s="55">
        <v>1660.3124</v>
      </c>
      <c r="DH2" s="55">
        <v>65.289529999999999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33.743564999999997</v>
      </c>
      <c r="B6">
        <f>BB2</f>
        <v>8.9873930000000009</v>
      </c>
      <c r="C6">
        <f>BC2</f>
        <v>11.408882</v>
      </c>
      <c r="D6">
        <f>BD2</f>
        <v>13.329928000000001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20950</v>
      </c>
      <c r="C2" s="51">
        <f ca="1">YEAR(TODAY())-YEAR(B2)+IF(TODAY()&gt;=DATE(YEAR(TODAY()),MONTH(B2),DAY(B2)),0,-1)</f>
        <v>64</v>
      </c>
      <c r="E2" s="47">
        <v>170.3</v>
      </c>
      <c r="F2" s="48" t="s">
        <v>275</v>
      </c>
      <c r="G2" s="47">
        <v>58.6</v>
      </c>
      <c r="H2" s="46" t="s">
        <v>40</v>
      </c>
      <c r="I2" s="67">
        <f>ROUND(G3/E3^2,1)</f>
        <v>20.2</v>
      </c>
    </row>
    <row r="3" spans="1:9" x14ac:dyDescent="0.3">
      <c r="B3" t="s">
        <v>331</v>
      </c>
      <c r="E3" s="46">
        <f>E2/100</f>
        <v>1.7030000000000001</v>
      </c>
      <c r="F3" s="46" t="s">
        <v>39</v>
      </c>
      <c r="G3" s="46">
        <f>G2</f>
        <v>58.6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44410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노병천, ID : H1900838)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26일 16:33:15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3" sqref="AA2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44410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64</v>
      </c>
      <c r="G12" s="89"/>
      <c r="H12" s="89"/>
      <c r="I12" s="89"/>
      <c r="K12" s="118">
        <f>'개인정보 및 신체계측 입력'!E2</f>
        <v>170.3</v>
      </c>
      <c r="L12" s="119"/>
      <c r="M12" s="112">
        <f>'개인정보 및 신체계측 입력'!G2</f>
        <v>58.6</v>
      </c>
      <c r="N12" s="113"/>
      <c r="O12" s="108" t="s">
        <v>270</v>
      </c>
      <c r="P12" s="102"/>
      <c r="Q12" s="85">
        <f>'개인정보 및 신체계측 입력'!I2</f>
        <v>20.2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노병천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77.516999999999996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8.5350000000000001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13.948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8.9</v>
      </c>
      <c r="L72" s="34" t="s">
        <v>52</v>
      </c>
      <c r="M72" s="34">
        <f>ROUND('DRIs DATA'!K8,1)</f>
        <v>2.1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45.44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116.53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122.98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116.82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49.38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171.86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126.47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2021-08-27T01:41:36Z</dcterms:modified>
</cp:coreProperties>
</file>