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<sst xmlns="http://schemas.openxmlformats.org/spreadsheetml/2006/main" count="693" uniqueCount="345">
  <si>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</si>
  <si>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</si>
  <si>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</si>
  <si>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</si>
  <si>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</si>
  <si>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</si>
  <si>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</si>
  <si>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</si>
  <si>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</si>
  <si>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</si>
  <si>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</si>
  <si>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</si>
  <si>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</si>
  <si>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</si>
  <si>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</si>
  <si>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</si>
  <si>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</si>
  <si>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</si>
  <si>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</si>
  <si>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</si>
  <si>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</si>
  <si>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</si>
  <si>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</si>
  <si>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</si>
  <si>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</si>
  <si>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</si>
  <si>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</si>
  <si>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</si>
  <si>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</si>
  <si>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</si>
  <si>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</si>
  <si>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</si>
  <si>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</si>
  <si>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</si>
  <si>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</si>
  <si>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</si>
  <si>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</si>
  <si>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</si>
  <si>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</si>
  <si>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</si>
  <si>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</si>
  <si>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</si>
  <si>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</si>
  <si>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</si>
  <si>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</si>
  <si>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</si>
  <si>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</si>
  <si>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</si>
  <si>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</si>
  <si>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</si>
  <si>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</si>
  <si>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</si>
  <si>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</si>
  <si>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</si>
  <si>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</si>
  <si>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</si>
  <si>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</si>
  <si>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</si>
  <si>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</si>
  <si>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</si>
  <si>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</si>
  <si>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</si>
  <si>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</si>
  <si>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</si>
  <si>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</si>
  <si>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</si>
  <si>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</si>
  <si>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</si>
  <si>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</si>
  <si>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</si>
  <si>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</si>
  <si>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</si>
  <si>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</si>
  <si>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</si>
  <si>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</si>
  <si>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</si>
  <si>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</si>
  <si>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</si>
  <si>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</si>
  <si>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</si>
  <si>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</si>
  <si>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</si>
  <si>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</si>
  <si>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</si>
  <si>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</si>
  <si>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</si>
  <si>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</si>
  <si>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</si>
  <si>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</si>
  <si>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</si>
  <si>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</si>
  <si>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</si>
  <si>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</si>
  <si>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</si>
  <si>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</si>
  <si>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</si>
  <si>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</si>
  <si>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</si>
  <si>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</si>
  <si>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</si>
  <si>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</si>
  <si>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</si>
  <si>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</si>
  <si>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</si>
  <si>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</si>
  <si>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</si>
  <si>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</si>
  <si>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</si>
  <si>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</si>
  <si>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</si>
  <si>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</si>
  <si>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</si>
  <si>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</si>
  <si>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</si>
  <si>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</si>
  <si>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</si>
  <si>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</si>
  <si>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</si>
  <si>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</si>
  <si>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</si>
  <si>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</si>
  <si>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</si>
  <si>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</si>
  <si>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</si>
  <si>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</si>
  <si>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</si>
  <si>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</si>
  <si>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</si>
  <si>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</si>
  <si>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</si>
  <si>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</si>
  <si>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</si>
  <si>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</si>
  <si>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</si>
  <si>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</si>
  <si>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</si>
  <si>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</si>
  <si>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</si>
  <si>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</si>
  <si>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</si>
  <si>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</si>
  <si>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</si>
  <si>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</si>
  <si>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</si>
  <si>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</si>
  <si>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</si>
  <si>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</si>
  <si>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</si>
  <si>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</si>
  <si>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</si>
  <si>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</si>
  <si>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</si>
  <si>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</si>
  <si>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</si>
  <si>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</si>
  <si>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</si>
  <si>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</si>
  <si>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</si>
  <si>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</si>
  <si>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</si>
  <si>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</si>
  <si>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</si>
  <si>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</si>
  <si>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</si>
  <si>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</si>
  <si>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</si>
  <si>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</si>
  <si>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</si>
  <si>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</si>
  <si>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</si>
  <si>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</si>
  <si>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</si>
  <si>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</si>
  <si>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</si>
  <si>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</si>
  <si>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</si>
  <si>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</si>
  <si>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</si>
  <si>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</si>
  <si>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</si>
  <si>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</si>
  <si>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</si>
  <si>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</si>
  <si>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</si>
  <si>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</si>
  <si>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</si>
  <si>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</si>
  <si>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</si>
  <si>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</si>
  <si>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</si>
  <si>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</si>
  <si>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</si>
  <si>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</si>
  <si>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</si>
  <si>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</si>
  <si>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</si>
  <si>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</si>
  <si>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</si>
  <si>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</si>
  <si>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</si>
  <si>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</si>
  <si>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</si>
  <si>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</si>
  <si>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</si>
  <si>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</si>
  <si>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</si>
  <si>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</si>
  <si>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</si>
  <si>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</si>
  <si>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</si>
  <si>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</si>
  <si>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</si>
  <si>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</si>
  <si>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</si>
  <si>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</si>
  <si>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</si>
  <si>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</si>
  <si>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</si>
  <si>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</si>
  <si>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</si>
  <si>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</si>
  <si>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</si>
  <si>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</si>
  <si>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</si>
  <si>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</si>
  <si>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</si>
  <si>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</si>
  <si>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</si>
  <si>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</si>
  <si>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</si>
  <si>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</si>
  <si>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</si>
  <si>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</si>
  <si>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</si>
  <si>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</si>
  <si>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</si>
  <si>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</si>
  <si>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</si>
  <si>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</si>
  <si>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</si>
  <si>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</si>
  <si>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</si>
  <si>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</si>
  <si>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</si>
  <si>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</si>
  <si>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</si>
  <si>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</si>
  <si>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</si>
  <si>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</si>
  <si>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</si>
  <si>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</si>
  <si>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</si>
  <si>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</si>
  <si>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</si>
  <si>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</si>
  <si>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</si>
  <si>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</si>
  <si>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</si>
  <si>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</si>
  <si>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</si>
  <si>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</si>
  <si>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</si>
  <si>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</si>
  <si>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</si>
  <si>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</si>
  <si>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</si>
  <si>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</si>
  <si>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</si>
  <si>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</si>
  <si>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</si>
  <si>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</si>
  <si>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</si>
  <si>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</si>
  <si>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</si>
  <si>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</si>
  <si>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</si>
  <si>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</si>
  <si>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</si>
  <si>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</si>
  <si>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</si>
  <si>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</si>
  <si>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</si>
  <si>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비타민C</t>
    <phoneticPr fontId="1" type="noConversion"/>
  </si>
  <si>
    <t>셀레늄</t>
    <phoneticPr fontId="1" type="noConversion"/>
  </si>
  <si>
    <t>권장섭취량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</si>
  <si>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</si>
  <si>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</si>
  <si>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</si>
  <si>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</si>
  <si>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</si>
  <si>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</si>
  <si>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</si>
  <si>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</si>
  <si>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</si>
  <si>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비타민B12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</si>
  <si>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</si>
  <si>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</si>
  <si>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</si>
  <si>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</si>
  <si>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</si>
  <si>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</si>
  <si>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</si>
  <si>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</si>
  <si>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</si>
  <si>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</si>
  <si>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</si>
  <si>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</si>
  <si>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</si>
  <si>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</si>
  <si>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리보플라빈</t>
    <phoneticPr fontId="1" type="noConversion"/>
  </si>
  <si>
    <t>.</t>
    <phoneticPr fontId="1" type="noConversion"/>
  </si>
  <si>
    <t>정보</t>
    <phoneticPr fontId="1" type="noConversion"/>
  </si>
  <si>
    <t>(설문지 : FFQ 95문항 설문지, 사용자 : 송현주, ID : H1900839)</t>
  </si>
  <si>
    <t>출력시각</t>
    <phoneticPr fontId="1" type="noConversion"/>
  </si>
  <si>
    <t>2021년 08월 26일 16:34:25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</si>
  <si>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</si>
  <si>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</si>
  <si>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</si>
  <si>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</si>
  <si>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</si>
  <si>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</si>
  <si>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</si>
  <si>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</si>
  <si>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</si>
  <si>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</si>
  <si>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</si>
  <si>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</si>
  <si>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</si>
  <si>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</si>
  <si>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</si>
  <si>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</si>
  <si>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</si>
  <si>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</si>
  <si>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</si>
  <si>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</si>
  <si>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</si>
  <si>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</si>
  <si>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</si>
  <si>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</si>
  <si>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</si>
  <si>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</si>
  <si>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염소</t>
    <phoneticPr fontId="1" type="noConversion"/>
  </si>
  <si>
    <t>구리(ug/일)</t>
    <phoneticPr fontId="1" type="noConversion"/>
  </si>
  <si>
    <t>H1900839</t>
  </si>
  <si>
    <t>송현주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</si>
</sst>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114.90637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4.0869629999999999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2.0452789999999998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1856.0417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4565.3109999999997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212.86716000000001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178.70087000000001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17.032774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1844.5498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0.15664154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4.48733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39.107802999999997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404.66602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125.24554999999999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5.0890000000000004</c:v>
                </c:pt>
                <c:pt idx="1">
                  <c:v>14.106999999999999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21.428822</c:v>
                </c:pt>
                <c:pt idx="1">
                  <c:v>24.700814999999999</c:v>
                </c:pt>
                <c:pt idx="2">
                  <c:v>25.805886999999998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876.17693999999995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30.160640000000001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70.510999999999996</c:v>
                </c:pt>
                <c:pt idx="1">
                  <c:v>11.528</c:v>
                </c:pt>
                <c:pt idx="2">
                  <c:v>17.962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2937.2168000000001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166.23528999999999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866.81740000000002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6.5565914999999997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7643.2669999999998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25.408314000000001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3.2170977999999999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347.7208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2.4231660000000002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26.548416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3.2170977999999999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781.98320000000001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18.106870000000001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송현주, ID : H1900839)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16:34:25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2937.2168000000001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114.90637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39.107802999999997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70.510999999999996</v>
      </c>
      <c r="G8" s="59">
        <f>'DRIs DATA 입력'!G8</f>
        <v>11.528</v>
      </c>
      <c r="H8" s="59">
        <f>'DRIs DATA 입력'!H8</f>
        <v>17.962</v>
      </c>
      <c r="I8" s="55"/>
      <c r="J8" s="59" t="s">
        <v>215</v>
      </c>
      <c r="K8" s="59">
        <f>'DRIs DATA 입력'!K8</f>
        <v>5.0890000000000004</v>
      </c>
      <c r="L8" s="59">
        <f>'DRIs DATA 입력'!L8</f>
        <v>14.106999999999999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876.17693999999995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30.160640000000001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6.5565914999999997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347.7208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166.23528999999999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2.8310251000000002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2.4231660000000002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26.548416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3.2170977999999999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781.98320000000001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18.106870000000001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4.0869629999999999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2.0452789999999998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866.81740000000002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1856.0417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7643.2669999999998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4565.3109999999997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212.86716000000001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178.70087000000001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25.408314000000001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17.032774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1844.5498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0.15664154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4.48733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404.66602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125.24554999999999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8" sqref="L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311</v>
      </c>
      <c r="B1" s="55" t="s">
        <v>312</v>
      </c>
      <c r="G1" s="56" t="s">
        <v>313</v>
      </c>
      <c r="H1" s="55" t="s">
        <v>314</v>
      </c>
    </row>
    <row r="3" spans="1:27" x14ac:dyDescent="0.3">
      <c r="A3" s="65" t="s">
        <v>315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316</v>
      </c>
      <c r="B4" s="66"/>
      <c r="C4" s="66"/>
      <c r="E4" s="62" t="s">
        <v>317</v>
      </c>
      <c r="F4" s="63"/>
      <c r="G4" s="63"/>
      <c r="H4" s="64"/>
      <c r="J4" s="62" t="s">
        <v>318</v>
      </c>
      <c r="K4" s="63"/>
      <c r="L4" s="64"/>
      <c r="N4" s="66" t="s">
        <v>319</v>
      </c>
      <c r="O4" s="66"/>
      <c r="P4" s="66"/>
      <c r="Q4" s="66"/>
      <c r="R4" s="66"/>
      <c r="S4" s="66"/>
      <c r="U4" s="66" t="s">
        <v>320</v>
      </c>
      <c r="V4" s="66"/>
      <c r="W4" s="66"/>
      <c r="X4" s="66"/>
      <c r="Y4" s="66"/>
      <c r="Z4" s="66"/>
    </row>
    <row r="5" spans="1:27" x14ac:dyDescent="0.3">
      <c r="A5" s="60"/>
      <c r="B5" s="60" t="s">
        <v>321</v>
      </c>
      <c r="C5" s="60" t="s">
        <v>322</v>
      </c>
      <c r="E5" s="60"/>
      <c r="F5" s="60" t="s">
        <v>323</v>
      </c>
      <c r="G5" s="60" t="s">
        <v>324</v>
      </c>
      <c r="H5" s="60" t="s">
        <v>319</v>
      </c>
      <c r="J5" s="60"/>
      <c r="K5" s="60" t="s">
        <v>325</v>
      </c>
      <c r="L5" s="60" t="s">
        <v>326</v>
      </c>
      <c r="N5" s="60"/>
      <c r="O5" s="60" t="s">
        <v>327</v>
      </c>
      <c r="P5" s="60" t="s">
        <v>328</v>
      </c>
      <c r="Q5" s="60" t="s">
        <v>329</v>
      </c>
      <c r="R5" s="60" t="s">
        <v>330</v>
      </c>
      <c r="S5" s="60" t="s">
        <v>322</v>
      </c>
      <c r="U5" s="60"/>
      <c r="V5" s="60" t="s">
        <v>327</v>
      </c>
      <c r="W5" s="60" t="s">
        <v>328</v>
      </c>
      <c r="X5" s="60" t="s">
        <v>329</v>
      </c>
      <c r="Y5" s="60" t="s">
        <v>330</v>
      </c>
      <c r="Z5" s="60" t="s">
        <v>322</v>
      </c>
    </row>
    <row r="6" spans="1:27" x14ac:dyDescent="0.3">
      <c r="A6" s="60" t="s">
        <v>316</v>
      </c>
      <c r="B6" s="60">
        <v>1800</v>
      </c>
      <c r="C6" s="60">
        <v>2937.2168000000001</v>
      </c>
      <c r="E6" s="60" t="s">
        <v>331</v>
      </c>
      <c r="F6" s="60">
        <v>55</v>
      </c>
      <c r="G6" s="60">
        <v>15</v>
      </c>
      <c r="H6" s="60">
        <v>7</v>
      </c>
      <c r="J6" s="60" t="s">
        <v>331</v>
      </c>
      <c r="K6" s="60">
        <v>0.1</v>
      </c>
      <c r="L6" s="60">
        <v>4</v>
      </c>
      <c r="N6" s="60" t="s">
        <v>332</v>
      </c>
      <c r="O6" s="60">
        <v>40</v>
      </c>
      <c r="P6" s="60">
        <v>50</v>
      </c>
      <c r="Q6" s="60">
        <v>0</v>
      </c>
      <c r="R6" s="60">
        <v>0</v>
      </c>
      <c r="S6" s="60">
        <v>114.90637</v>
      </c>
      <c r="U6" s="60" t="s">
        <v>333</v>
      </c>
      <c r="V6" s="60">
        <v>0</v>
      </c>
      <c r="W6" s="60">
        <v>0</v>
      </c>
      <c r="X6" s="60">
        <v>20</v>
      </c>
      <c r="Y6" s="60">
        <v>0</v>
      </c>
      <c r="Z6" s="60">
        <v>39.107802999999997</v>
      </c>
    </row>
    <row r="7" spans="1:27" x14ac:dyDescent="0.3">
      <c r="E7" s="60" t="s">
        <v>334</v>
      </c>
      <c r="F7" s="60">
        <v>65</v>
      </c>
      <c r="G7" s="60">
        <v>30</v>
      </c>
      <c r="H7" s="60">
        <v>20</v>
      </c>
      <c r="J7" s="60" t="s">
        <v>334</v>
      </c>
      <c r="K7" s="60">
        <v>1</v>
      </c>
      <c r="L7" s="60">
        <v>10</v>
      </c>
    </row>
    <row r="8" spans="1:27" x14ac:dyDescent="0.3">
      <c r="E8" s="60" t="s">
        <v>335</v>
      </c>
      <c r="F8" s="60">
        <v>70.510999999999996</v>
      </c>
      <c r="G8" s="60">
        <v>11.528</v>
      </c>
      <c r="H8" s="60">
        <v>17.962</v>
      </c>
      <c r="J8" s="60" t="s">
        <v>335</v>
      </c>
      <c r="K8" s="60">
        <v>5.0890000000000004</v>
      </c>
      <c r="L8" s="60">
        <v>14.106999999999999</v>
      </c>
    </row>
    <row r="13" spans="1:27" x14ac:dyDescent="0.3">
      <c r="A13" s="61" t="s">
        <v>336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337</v>
      </c>
      <c r="I14" s="66"/>
      <c r="J14" s="66"/>
      <c r="K14" s="66"/>
      <c r="L14" s="66"/>
      <c r="M14" s="66"/>
      <c r="O14" s="66" t="s">
        <v>338</v>
      </c>
      <c r="P14" s="66"/>
      <c r="Q14" s="66"/>
      <c r="R14" s="66"/>
      <c r="S14" s="66"/>
      <c r="T14" s="66"/>
      <c r="V14" s="66" t="s">
        <v>339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327</v>
      </c>
      <c r="C15" s="60" t="s">
        <v>328</v>
      </c>
      <c r="D15" s="60" t="s">
        <v>329</v>
      </c>
      <c r="E15" s="60" t="s">
        <v>330</v>
      </c>
      <c r="F15" s="60" t="s">
        <v>322</v>
      </c>
      <c r="H15" s="60"/>
      <c r="I15" s="60" t="s">
        <v>327</v>
      </c>
      <c r="J15" s="60" t="s">
        <v>328</v>
      </c>
      <c r="K15" s="60" t="s">
        <v>329</v>
      </c>
      <c r="L15" s="60" t="s">
        <v>330</v>
      </c>
      <c r="M15" s="60" t="s">
        <v>322</v>
      </c>
      <c r="O15" s="60"/>
      <c r="P15" s="60" t="s">
        <v>327</v>
      </c>
      <c r="Q15" s="60" t="s">
        <v>328</v>
      </c>
      <c r="R15" s="60" t="s">
        <v>329</v>
      </c>
      <c r="S15" s="60" t="s">
        <v>330</v>
      </c>
      <c r="T15" s="60" t="s">
        <v>322</v>
      </c>
      <c r="V15" s="60"/>
      <c r="W15" s="60" t="s">
        <v>327</v>
      </c>
      <c r="X15" s="60" t="s">
        <v>328</v>
      </c>
      <c r="Y15" s="60" t="s">
        <v>329</v>
      </c>
      <c r="Z15" s="60" t="s">
        <v>330</v>
      </c>
      <c r="AA15" s="60" t="s">
        <v>322</v>
      </c>
    </row>
    <row r="16" spans="1:27" x14ac:dyDescent="0.3">
      <c r="A16" s="60" t="s">
        <v>340</v>
      </c>
      <c r="B16" s="60">
        <v>430</v>
      </c>
      <c r="C16" s="60">
        <v>600</v>
      </c>
      <c r="D16" s="60">
        <v>0</v>
      </c>
      <c r="E16" s="60">
        <v>3000</v>
      </c>
      <c r="F16" s="60">
        <v>876.17693999999995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30.160640000000001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6.5565914999999997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347.7208</v>
      </c>
    </row>
    <row r="23" spans="1:62" x14ac:dyDescent="0.3">
      <c r="A23" s="61" t="s">
        <v>295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282</v>
      </c>
      <c r="B24" s="66"/>
      <c r="C24" s="66"/>
      <c r="D24" s="66"/>
      <c r="E24" s="66"/>
      <c r="F24" s="66"/>
      <c r="H24" s="66" t="s">
        <v>285</v>
      </c>
      <c r="I24" s="66"/>
      <c r="J24" s="66"/>
      <c r="K24" s="66"/>
      <c r="L24" s="66"/>
      <c r="M24" s="66"/>
      <c r="O24" s="66" t="s">
        <v>309</v>
      </c>
      <c r="P24" s="66"/>
      <c r="Q24" s="66"/>
      <c r="R24" s="66"/>
      <c r="S24" s="66"/>
      <c r="T24" s="66"/>
      <c r="V24" s="66" t="s">
        <v>296</v>
      </c>
      <c r="W24" s="66"/>
      <c r="X24" s="66"/>
      <c r="Y24" s="66"/>
      <c r="Z24" s="66"/>
      <c r="AA24" s="66"/>
      <c r="AC24" s="66" t="s">
        <v>286</v>
      </c>
      <c r="AD24" s="66"/>
      <c r="AE24" s="66"/>
      <c r="AF24" s="66"/>
      <c r="AG24" s="66"/>
      <c r="AH24" s="66"/>
      <c r="AJ24" s="66" t="s">
        <v>287</v>
      </c>
      <c r="AK24" s="66"/>
      <c r="AL24" s="66"/>
      <c r="AM24" s="66"/>
      <c r="AN24" s="66"/>
      <c r="AO24" s="66"/>
      <c r="AQ24" s="66" t="s">
        <v>294</v>
      </c>
      <c r="AR24" s="66"/>
      <c r="AS24" s="66"/>
      <c r="AT24" s="66"/>
      <c r="AU24" s="66"/>
      <c r="AV24" s="66"/>
      <c r="AX24" s="66" t="s">
        <v>288</v>
      </c>
      <c r="AY24" s="66"/>
      <c r="AZ24" s="66"/>
      <c r="BA24" s="66"/>
      <c r="BB24" s="66"/>
      <c r="BC24" s="66"/>
      <c r="BE24" s="66" t="s">
        <v>297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284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284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284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328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284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284</v>
      </c>
      <c r="AM25" s="60" t="s">
        <v>278</v>
      </c>
      <c r="AN25" s="60" t="s">
        <v>279</v>
      </c>
      <c r="AO25" s="60" t="s">
        <v>276</v>
      </c>
      <c r="AQ25" s="60"/>
      <c r="AR25" s="60" t="s">
        <v>327</v>
      </c>
      <c r="AS25" s="60" t="s">
        <v>284</v>
      </c>
      <c r="AT25" s="60" t="s">
        <v>278</v>
      </c>
      <c r="AU25" s="60" t="s">
        <v>330</v>
      </c>
      <c r="AV25" s="60" t="s">
        <v>276</v>
      </c>
      <c r="AX25" s="60"/>
      <c r="AY25" s="60" t="s">
        <v>277</v>
      </c>
      <c r="AZ25" s="60" t="s">
        <v>328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284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166.23528999999999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2.8310251000000002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2.4231660000000002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26.548416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3.2170977999999999</v>
      </c>
      <c r="AJ26" s="60" t="s">
        <v>289</v>
      </c>
      <c r="AK26" s="60">
        <v>320</v>
      </c>
      <c r="AL26" s="60">
        <v>400</v>
      </c>
      <c r="AM26" s="60">
        <v>0</v>
      </c>
      <c r="AN26" s="60">
        <v>1000</v>
      </c>
      <c r="AO26" s="60">
        <v>781.98320000000001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18.106870000000001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4.0869629999999999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2.0452789999999998</v>
      </c>
    </row>
    <row r="33" spans="1:68" x14ac:dyDescent="0.3">
      <c r="A33" s="61" t="s">
        <v>298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299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300</v>
      </c>
      <c r="W34" s="66"/>
      <c r="X34" s="66"/>
      <c r="Y34" s="66"/>
      <c r="Z34" s="66"/>
      <c r="AA34" s="66"/>
      <c r="AC34" s="66" t="s">
        <v>341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284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284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284</v>
      </c>
      <c r="R35" s="60" t="s">
        <v>278</v>
      </c>
      <c r="S35" s="60" t="s">
        <v>330</v>
      </c>
      <c r="T35" s="60" t="s">
        <v>276</v>
      </c>
      <c r="V35" s="60"/>
      <c r="W35" s="60" t="s">
        <v>277</v>
      </c>
      <c r="X35" s="60" t="s">
        <v>284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284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284</v>
      </c>
      <c r="AM35" s="60" t="s">
        <v>278</v>
      </c>
      <c r="AN35" s="60" t="s">
        <v>279</v>
      </c>
      <c r="AO35" s="60" t="s">
        <v>322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866.81740000000002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1856.0417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7643.2669999999998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4565.3109999999997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212.86716000000001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178.70087000000001</v>
      </c>
    </row>
    <row r="43" spans="1:68" x14ac:dyDescent="0.3">
      <c r="A43" s="61" t="s">
        <v>290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291</v>
      </c>
      <c r="B44" s="66"/>
      <c r="C44" s="66"/>
      <c r="D44" s="66"/>
      <c r="E44" s="66"/>
      <c r="F44" s="66"/>
      <c r="H44" s="66" t="s">
        <v>301</v>
      </c>
      <c r="I44" s="66"/>
      <c r="J44" s="66"/>
      <c r="K44" s="66"/>
      <c r="L44" s="66"/>
      <c r="M44" s="66"/>
      <c r="O44" s="66" t="s">
        <v>302</v>
      </c>
      <c r="P44" s="66"/>
      <c r="Q44" s="66"/>
      <c r="R44" s="66"/>
      <c r="S44" s="66"/>
      <c r="T44" s="66"/>
      <c r="V44" s="66" t="s">
        <v>292</v>
      </c>
      <c r="W44" s="66"/>
      <c r="X44" s="66"/>
      <c r="Y44" s="66"/>
      <c r="Z44" s="66"/>
      <c r="AA44" s="66"/>
      <c r="AC44" s="66" t="s">
        <v>303</v>
      </c>
      <c r="AD44" s="66"/>
      <c r="AE44" s="66"/>
      <c r="AF44" s="66"/>
      <c r="AG44" s="66"/>
      <c r="AH44" s="66"/>
      <c r="AJ44" s="66" t="s">
        <v>304</v>
      </c>
      <c r="AK44" s="66"/>
      <c r="AL44" s="66"/>
      <c r="AM44" s="66"/>
      <c r="AN44" s="66"/>
      <c r="AO44" s="66"/>
      <c r="AQ44" s="66" t="s">
        <v>283</v>
      </c>
      <c r="AR44" s="66"/>
      <c r="AS44" s="66"/>
      <c r="AT44" s="66"/>
      <c r="AU44" s="66"/>
      <c r="AV44" s="66"/>
      <c r="AX44" s="66" t="s">
        <v>293</v>
      </c>
      <c r="AY44" s="66"/>
      <c r="AZ44" s="66"/>
      <c r="BA44" s="66"/>
      <c r="BB44" s="66"/>
      <c r="BC44" s="66"/>
      <c r="BE44" s="66" t="s">
        <v>305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284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284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284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284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284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284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284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284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284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25.408314000000001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17.032774</v>
      </c>
      <c r="O46" s="60" t="s">
        <v>342</v>
      </c>
      <c r="P46" s="60">
        <v>600</v>
      </c>
      <c r="Q46" s="60">
        <v>800</v>
      </c>
      <c r="R46" s="60">
        <v>0</v>
      </c>
      <c r="S46" s="60">
        <v>10000</v>
      </c>
      <c r="T46" s="60">
        <v>1844.5498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0.15664154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4.48733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404.66602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125.24554999999999</v>
      </c>
      <c r="AX46" s="60" t="s">
        <v>306</v>
      </c>
      <c r="AY46" s="60"/>
      <c r="AZ46" s="60"/>
      <c r="BA46" s="60"/>
      <c r="BB46" s="60"/>
      <c r="BC46" s="60"/>
      <c r="BE46" s="60" t="s">
        <v>307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343</v>
      </c>
      <c r="B2" s="55" t="s">
        <v>344</v>
      </c>
      <c r="C2" s="55" t="s">
        <v>308</v>
      </c>
      <c r="D2" s="55">
        <v>52</v>
      </c>
      <c r="E2" s="55">
        <v>2937.2168000000001</v>
      </c>
      <c r="F2" s="55">
        <v>451.07839999999999</v>
      </c>
      <c r="G2" s="55">
        <v>73.746430000000004</v>
      </c>
      <c r="H2" s="55">
        <v>41.975707999999997</v>
      </c>
      <c r="I2" s="55">
        <v>31.770720000000001</v>
      </c>
      <c r="J2" s="55">
        <v>114.90637</v>
      </c>
      <c r="K2" s="55">
        <v>59.662827</v>
      </c>
      <c r="L2" s="55">
        <v>55.243546000000002</v>
      </c>
      <c r="M2" s="55">
        <v>39.107802999999997</v>
      </c>
      <c r="N2" s="55">
        <v>4.8111639999999998</v>
      </c>
      <c r="O2" s="55">
        <v>19.589234999999999</v>
      </c>
      <c r="P2" s="55">
        <v>1380.7991</v>
      </c>
      <c r="Q2" s="55">
        <v>36.98874</v>
      </c>
      <c r="R2" s="55">
        <v>876.17693999999995</v>
      </c>
      <c r="S2" s="55">
        <v>261.33834999999999</v>
      </c>
      <c r="T2" s="55">
        <v>7378.06</v>
      </c>
      <c r="U2" s="55">
        <v>6.5565914999999997</v>
      </c>
      <c r="V2" s="55">
        <v>30.160640000000001</v>
      </c>
      <c r="W2" s="55">
        <v>347.7208</v>
      </c>
      <c r="X2" s="55">
        <v>166.23528999999999</v>
      </c>
      <c r="Y2" s="55">
        <v>2.8310251000000002</v>
      </c>
      <c r="Z2" s="55">
        <v>2.4231660000000002</v>
      </c>
      <c r="AA2" s="55">
        <v>26.548416</v>
      </c>
      <c r="AB2" s="55">
        <v>3.2170977999999999</v>
      </c>
      <c r="AC2" s="55">
        <v>781.98320000000001</v>
      </c>
      <c r="AD2" s="55">
        <v>18.106870000000001</v>
      </c>
      <c r="AE2" s="55">
        <v>4.0869629999999999</v>
      </c>
      <c r="AF2" s="55">
        <v>2.0452789999999998</v>
      </c>
      <c r="AG2" s="55">
        <v>866.81740000000002</v>
      </c>
      <c r="AH2" s="55">
        <v>469.22809999999998</v>
      </c>
      <c r="AI2" s="55">
        <v>397.58929999999998</v>
      </c>
      <c r="AJ2" s="55">
        <v>1856.0417</v>
      </c>
      <c r="AK2" s="55">
        <v>7643.2669999999998</v>
      </c>
      <c r="AL2" s="55">
        <v>212.86716000000001</v>
      </c>
      <c r="AM2" s="55">
        <v>4565.3109999999997</v>
      </c>
      <c r="AN2" s="55">
        <v>178.70087000000001</v>
      </c>
      <c r="AO2" s="55">
        <v>25.408314000000001</v>
      </c>
      <c r="AP2" s="55">
        <v>19.132000000000001</v>
      </c>
      <c r="AQ2" s="55">
        <v>6.2763124000000001</v>
      </c>
      <c r="AR2" s="55">
        <v>17.032774</v>
      </c>
      <c r="AS2" s="55">
        <v>1844.5498</v>
      </c>
      <c r="AT2" s="55">
        <v>0.15664154</v>
      </c>
      <c r="AU2" s="55">
        <v>4.48733</v>
      </c>
      <c r="AV2" s="55">
        <v>404.66602</v>
      </c>
      <c r="AW2" s="55">
        <v>125.24554999999999</v>
      </c>
      <c r="AX2" s="55">
        <v>0.18789686</v>
      </c>
      <c r="AY2" s="55">
        <v>1.715514</v>
      </c>
      <c r="AZ2" s="55">
        <v>468.45224000000002</v>
      </c>
      <c r="BA2" s="55">
        <v>71.951459999999997</v>
      </c>
      <c r="BB2" s="55">
        <v>21.428822</v>
      </c>
      <c r="BC2" s="55">
        <v>24.700814999999999</v>
      </c>
      <c r="BD2" s="55">
        <v>25.805886999999998</v>
      </c>
      <c r="BE2" s="55">
        <v>1.9685988000000001</v>
      </c>
      <c r="BF2" s="55">
        <v>10.450518000000001</v>
      </c>
      <c r="BG2" s="55">
        <v>6.9387240000000003E-3</v>
      </c>
      <c r="BH2" s="55">
        <v>3.4117403999999997E-2</v>
      </c>
      <c r="BI2" s="55">
        <v>2.9348616000000001E-2</v>
      </c>
      <c r="BJ2" s="55">
        <v>0.15536370999999999</v>
      </c>
      <c r="BK2" s="55">
        <v>5.3374800000000001E-4</v>
      </c>
      <c r="BL2" s="55">
        <v>0.56679802999999995</v>
      </c>
      <c r="BM2" s="55">
        <v>4.1300819999999998</v>
      </c>
      <c r="BN2" s="55">
        <v>1.0379425</v>
      </c>
      <c r="BO2" s="55">
        <v>65.817695999999998</v>
      </c>
      <c r="BP2" s="55">
        <v>10.372722</v>
      </c>
      <c r="BQ2" s="55">
        <v>22.175915</v>
      </c>
      <c r="BR2" s="55">
        <v>88.287734999999998</v>
      </c>
      <c r="BS2" s="55">
        <v>44.211692999999997</v>
      </c>
      <c r="BT2" s="55">
        <v>10.903528</v>
      </c>
      <c r="BU2" s="55">
        <v>0.11578115999999999</v>
      </c>
      <c r="BV2" s="55">
        <v>5.8054942999999998E-2</v>
      </c>
      <c r="BW2" s="55">
        <v>0.81791579999999997</v>
      </c>
      <c r="BX2" s="55">
        <v>1.7081438</v>
      </c>
      <c r="BY2" s="55">
        <v>0.22263879</v>
      </c>
      <c r="BZ2" s="55">
        <v>1.3360649E-3</v>
      </c>
      <c r="CA2" s="55">
        <v>1.3385338</v>
      </c>
      <c r="CB2" s="55">
        <v>3.0262718000000001E-2</v>
      </c>
      <c r="CC2" s="55">
        <v>0.25374004</v>
      </c>
      <c r="CD2" s="55">
        <v>2.4470181000000002</v>
      </c>
      <c r="CE2" s="55">
        <v>0.18721694</v>
      </c>
      <c r="CF2" s="55">
        <v>0.54427820000000005</v>
      </c>
      <c r="CG2" s="55">
        <v>1.2449999E-6</v>
      </c>
      <c r="CH2" s="55">
        <v>5.8936276000000003E-2</v>
      </c>
      <c r="CI2" s="55">
        <v>1.2740939999999999E-2</v>
      </c>
      <c r="CJ2" s="55">
        <v>5.5586953000000001</v>
      </c>
      <c r="CK2" s="55">
        <v>5.2804856999999997E-2</v>
      </c>
      <c r="CL2" s="55">
        <v>1.3406884999999999</v>
      </c>
      <c r="CM2" s="55">
        <v>3.995914</v>
      </c>
      <c r="CN2" s="55">
        <v>3807.828</v>
      </c>
      <c r="CO2" s="55">
        <v>6837.3433000000005</v>
      </c>
      <c r="CP2" s="55">
        <v>4539.6319999999996</v>
      </c>
      <c r="CQ2" s="55">
        <v>1483.0424</v>
      </c>
      <c r="CR2" s="55">
        <v>762.55799999999999</v>
      </c>
      <c r="CS2" s="55">
        <v>609.03160000000003</v>
      </c>
      <c r="CT2" s="55">
        <v>3903.7089999999998</v>
      </c>
      <c r="CU2" s="55">
        <v>2541.6426000000001</v>
      </c>
      <c r="CV2" s="55">
        <v>1887.6188999999999</v>
      </c>
      <c r="CW2" s="55">
        <v>2940.8633</v>
      </c>
      <c r="CX2" s="55">
        <v>833.21564000000001</v>
      </c>
      <c r="CY2" s="55">
        <v>4569.7510000000002</v>
      </c>
      <c r="CZ2" s="55">
        <v>2424.3966999999998</v>
      </c>
      <c r="DA2" s="55">
        <v>5966.8964999999998</v>
      </c>
      <c r="DB2" s="55">
        <v>5253.5420000000004</v>
      </c>
      <c r="DC2" s="55">
        <v>8754.7090000000007</v>
      </c>
      <c r="DD2" s="55">
        <v>14883.885</v>
      </c>
      <c r="DE2" s="55">
        <v>3266.7887999999998</v>
      </c>
      <c r="DF2" s="55">
        <v>5910.4462999999996</v>
      </c>
      <c r="DG2" s="55">
        <v>3469.8317999999999</v>
      </c>
      <c r="DH2" s="55">
        <v>175.68100000000001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71.951459999999997</v>
      </c>
      <c r="B6">
        <f>BB2</f>
        <v>21.428822</v>
      </c>
      <c r="C6">
        <f>BC2</f>
        <v>24.700814999999999</v>
      </c>
      <c r="D6">
        <f>BD2</f>
        <v>25.805886999999998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25292</v>
      </c>
      <c r="C2" s="51">
        <f ca="1">YEAR(TODAY())-YEAR(B2)+IF(TODAY()&gt;=DATE(YEAR(TODAY()),MONTH(B2),DAY(B2)),0,-1)</f>
        <v>52</v>
      </c>
      <c r="E2" s="47">
        <v>157.6</v>
      </c>
      <c r="F2" s="48" t="s">
        <v>275</v>
      </c>
      <c r="G2" s="47">
        <v>46</v>
      </c>
      <c r="H2" s="46" t="s">
        <v>40</v>
      </c>
      <c r="I2" s="67">
        <f>ROUND(G3/E3^2,1)</f>
        <v>18.5</v>
      </c>
    </row>
    <row r="3" spans="1:9" x14ac:dyDescent="0.3">
      <c r="B3" t="s">
        <v>310</v>
      </c>
      <c r="E3" s="46">
        <f>E2/100</f>
        <v>1.5759999999999998</v>
      </c>
      <c r="F3" s="46" t="s">
        <v>39</v>
      </c>
      <c r="G3" s="46">
        <f>G2</f>
        <v>46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송현주, ID : H1900839)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16:34:25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44410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52</v>
      </c>
      <c r="G12" s="89"/>
      <c r="H12" s="89"/>
      <c r="I12" s="89"/>
      <c r="K12" s="118">
        <f>'개인정보 및 신체계측 입력'!E2</f>
        <v>157.6</v>
      </c>
      <c r="L12" s="119"/>
      <c r="M12" s="112">
        <f>'개인정보 및 신체계측 입력'!G2</f>
        <v>46</v>
      </c>
      <c r="N12" s="113"/>
      <c r="O12" s="108" t="s">
        <v>270</v>
      </c>
      <c r="P12" s="102"/>
      <c r="Q12" s="85">
        <f>'개인정보 및 신체계측 입력'!I2</f>
        <v>18.5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송현주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70.510999999999996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11.528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17.962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14.1</v>
      </c>
      <c r="L72" s="34" t="s">
        <v>52</v>
      </c>
      <c r="M72" s="34">
        <f>ROUND('DRIs DATA'!K8,1)</f>
        <v>5.0999999999999996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116.82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251.34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166.24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214.47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108.35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509.55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254.08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2021-08-27T01:42:33Z</dcterms:modified>
</cp:coreProperties>
</file>