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<sst xmlns="http://schemas.openxmlformats.org/spreadsheetml/2006/main" count="693" uniqueCount="354">
  <si>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</si>
  <si>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</si>
  <si>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</si>
  <si>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</si>
  <si>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</si>
  <si>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</si>
  <si>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</si>
  <si>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</si>
  <si>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</si>
  <si>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</si>
  <si>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</si>
  <si>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</si>
  <si>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</si>
  <si>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</si>
  <si>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</si>
  <si>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</si>
  <si>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</si>
  <si>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</si>
  <si>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</si>
  <si>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</si>
  <si>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</si>
  <si>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</si>
  <si>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</si>
  <si>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</si>
  <si>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</si>
  <si>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</si>
  <si>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</si>
  <si>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</si>
  <si>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</si>
  <si>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</si>
  <si>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</si>
  <si>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</si>
  <si>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</si>
  <si>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</si>
  <si>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</si>
  <si>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</si>
  <si>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</si>
  <si>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</si>
  <si>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</si>
  <si>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</si>
  <si>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</si>
  <si>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</si>
  <si>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</si>
  <si>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</si>
  <si>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</si>
  <si>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</si>
  <si>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</si>
  <si>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</si>
  <si>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</si>
  <si>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</si>
  <si>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</si>
  <si>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</si>
  <si>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</si>
  <si>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</si>
  <si>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</si>
  <si>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</si>
  <si>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</si>
  <si>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</si>
  <si>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</si>
  <si>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</si>
  <si>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</si>
  <si>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</si>
  <si>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</si>
  <si>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</si>
  <si>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</si>
  <si>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</si>
  <si>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</si>
  <si>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</si>
  <si>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</si>
  <si>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</si>
  <si>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</si>
  <si>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</si>
  <si>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</si>
  <si>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</si>
  <si>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</si>
  <si>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</si>
  <si>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</si>
  <si>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</si>
  <si>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</si>
  <si>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</si>
  <si>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</si>
  <si>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</si>
  <si>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</si>
  <si>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</si>
  <si>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</si>
  <si>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</si>
  <si>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</si>
  <si>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</si>
  <si>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</si>
  <si>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</si>
  <si>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</si>
  <si>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</si>
  <si>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</si>
  <si>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</si>
  <si>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</si>
  <si>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</si>
  <si>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</si>
  <si>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</si>
  <si>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</si>
  <si>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</si>
  <si>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</si>
  <si>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</si>
  <si>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</si>
  <si>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</si>
  <si>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</si>
  <si>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</si>
  <si>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</si>
  <si>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</si>
  <si>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</si>
  <si>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</si>
  <si>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</si>
  <si>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</si>
  <si>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</si>
  <si>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</si>
  <si>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</si>
  <si>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</si>
  <si>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</si>
  <si>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</si>
  <si>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</si>
  <si>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</si>
  <si>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</si>
  <si>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</si>
  <si>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</si>
  <si>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</si>
  <si>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</si>
  <si>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</si>
  <si>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</si>
  <si>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</si>
  <si>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</si>
  <si>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</si>
  <si>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</si>
  <si>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</si>
  <si>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</si>
  <si>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</si>
  <si>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</si>
  <si>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</si>
  <si>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</si>
  <si>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</si>
  <si>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</si>
  <si>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</si>
  <si>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</si>
  <si>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</si>
  <si>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</si>
  <si>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</si>
  <si>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</si>
  <si>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</si>
  <si>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</si>
  <si>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</si>
  <si>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</si>
  <si>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</si>
  <si>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</si>
  <si>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</si>
  <si>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</si>
  <si>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</si>
  <si>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</si>
  <si>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</si>
  <si>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</si>
  <si>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</si>
  <si>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</si>
  <si>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</si>
  <si>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</si>
  <si>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</si>
  <si>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</si>
  <si>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</si>
  <si>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</si>
  <si>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</si>
  <si>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</si>
  <si>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</si>
  <si>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</si>
  <si>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</si>
  <si>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</si>
  <si>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</si>
  <si>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</si>
  <si>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</si>
  <si>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</si>
  <si>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</si>
  <si>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</si>
  <si>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</si>
  <si>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</si>
  <si>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</si>
  <si>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</si>
  <si>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</si>
  <si>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</si>
  <si>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</si>
  <si>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</si>
  <si>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</si>
  <si>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</si>
  <si>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</si>
  <si>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</si>
  <si>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</si>
  <si>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</si>
  <si>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</si>
  <si>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</si>
  <si>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</si>
  <si>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</si>
  <si>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</si>
  <si>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</si>
  <si>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</si>
  <si>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</si>
  <si>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</si>
  <si>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</si>
  <si>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</si>
  <si>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</si>
  <si>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</si>
  <si>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</si>
  <si>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</si>
  <si>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</si>
  <si>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</si>
  <si>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</si>
  <si>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</si>
  <si>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</si>
  <si>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</si>
  <si>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</si>
  <si>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</si>
  <si>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</si>
  <si>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</si>
  <si>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</si>
  <si>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</si>
  <si>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</si>
  <si>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</si>
  <si>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</si>
  <si>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</si>
  <si>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</si>
  <si>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</si>
  <si>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</si>
  <si>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</si>
  <si>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</si>
  <si>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</si>
  <si>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</si>
  <si>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</si>
  <si>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</si>
  <si>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</si>
  <si>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</si>
  <si>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</si>
  <si>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</si>
  <si>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</si>
  <si>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</si>
  <si>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</si>
  <si>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</si>
  <si>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</si>
  <si>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</si>
  <si>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</si>
  <si>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</si>
  <si>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</si>
  <si>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</si>
  <si>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</si>
  <si>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</si>
  <si>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</si>
  <si>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</si>
  <si>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</si>
  <si>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</si>
  <si>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</si>
  <si>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</si>
  <si>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</si>
  <si>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</si>
  <si>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</si>
  <si>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</si>
  <si>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</si>
  <si>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</si>
  <si>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</si>
  <si>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</si>
  <si>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</si>
  <si>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</si>
  <si>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</si>
  <si>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</si>
  <si>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</si>
  <si>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</si>
  <si>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</si>
  <si>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</si>
  <si>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</si>
  <si>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</si>
  <si>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</si>
  <si>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</si>
  <si>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</si>
  <si>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</si>
  <si>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</si>
  <si>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</si>
  <si>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</si>
  <si>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</si>
  <si>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</si>
  <si>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</si>
  <si>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</si>
  <si>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</si>
  <si>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</si>
  <si>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</si>
  <si>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</si>
  <si>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</si>
  <si>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엽산</t>
    <phoneticPr fontId="1" type="noConversion"/>
  </si>
  <si>
    <t>판토텐산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</si>
  <si>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</si>
  <si>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</si>
  <si>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</si>
  <si>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</si>
  <si>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</si>
  <si>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</si>
  <si>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n-3불포화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</si>
  <si>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</si>
  <si>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</si>
  <si>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</si>
  <si>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</si>
  <si>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</si>
  <si>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적정비율(최소)</t>
    <phoneticPr fontId="1" type="noConversion"/>
  </si>
  <si>
    <t>식이섬유(g/일)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</si>
  <si>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</si>
  <si>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</si>
  <si>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</si>
  <si>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다량 무기질</t>
    <phoneticPr fontId="1" type="noConversion"/>
  </si>
  <si>
    <t>인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</si>
  <si>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</si>
  <si>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</si>
  <si>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</si>
  <si>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</si>
  <si>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</si>
  <si>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F</t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</si>
  <si>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</si>
  <si>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</si>
  <si>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</si>
  <si>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.</t>
    <phoneticPr fontId="1" type="noConversion"/>
  </si>
  <si>
    <t>(설문지 : FFQ 95문항 설문지, 사용자 : 구금은청, ID : H1900841)</t>
  </si>
  <si>
    <t>2021년 08월 26일 16:36:34</t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</si>
  <si>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</si>
  <si>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</si>
  <si>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</si>
  <si>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</si>
  <si>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</si>
  <si>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</si>
  <si>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</si>
  <si>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</si>
  <si>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충분섭취량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</si>
  <si>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</si>
  <si>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</si>
  <si>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</si>
  <si>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</si>
  <si>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</si>
  <si>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</si>
  <si>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</si>
  <si>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니아신</t>
    <phoneticPr fontId="1" type="noConversion"/>
  </si>
  <si>
    <t>비타민B6</t>
    <phoneticPr fontId="1" type="noConversion"/>
  </si>
  <si>
    <t>비오틴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</si>
  <si>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</si>
  <si>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</si>
  <si>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</si>
  <si>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</si>
  <si>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</si>
  <si>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</si>
  <si>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</si>
  <si>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</si>
  <si>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충분섭취량</t>
    <phoneticPr fontId="1" type="noConversion"/>
  </si>
  <si>
    <t>망간</t>
    <phoneticPr fontId="1" type="noConversion"/>
  </si>
  <si>
    <t>상한섭취량</t>
    <phoneticPr fontId="1" type="noConversion"/>
  </si>
  <si>
    <t>충분섭취량</t>
    <phoneticPr fontId="1" type="noConversion"/>
  </si>
  <si>
    <t>크롬(ug/일)</t>
    <phoneticPr fontId="1" type="noConversion"/>
  </si>
  <si>
    <t>H1900841</t>
  </si>
  <si>
    <t>구금은청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</si>
</sst>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46.716717000000003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1.4198458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1.0368991000000001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737.10879999999997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2243.6561999999999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35.561337000000002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94.52516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6.9280140000000001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435.08627000000001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1.9183037999999999E-2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1.2812642000000001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13.049329999999999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152.57613000000001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49.889183000000003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6.8730000000000002</c:v>
                </c:pt>
                <c:pt idx="1">
                  <c:v>18.747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8.3108699999999995</c:v>
                </c:pt>
                <c:pt idx="1">
                  <c:v>10.643744999999999</c:v>
                </c:pt>
                <c:pt idx="2">
                  <c:v>8.3624659999999995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369.35253999999998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13.071524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62.984000000000002</c:v>
                </c:pt>
                <c:pt idx="1">
                  <c:v>14.734</c:v>
                </c:pt>
                <c:pt idx="2">
                  <c:v>22.282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999.07794000000001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90.068770000000001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304.14233000000002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2.8877356000000001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2988.0841999999998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9.7927110000000006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1.4483085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130.42797999999999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0.88934009999999997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11.8978815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1.4483085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277.76510000000002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8.1619849999999996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구금은청, ID : H1900841)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16:36:34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999.07794000000001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46.716717000000003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13.049329999999999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62.984000000000002</v>
      </c>
      <c r="G8" s="59">
        <f>'DRIs DATA 입력'!G8</f>
        <v>14.734</v>
      </c>
      <c r="H8" s="59">
        <f>'DRIs DATA 입력'!H8</f>
        <v>22.282</v>
      </c>
      <c r="I8" s="55"/>
      <c r="J8" s="59" t="s">
        <v>215</v>
      </c>
      <c r="K8" s="59">
        <f>'DRIs DATA 입력'!K8</f>
        <v>6.8730000000000002</v>
      </c>
      <c r="L8" s="59">
        <f>'DRIs DATA 입력'!L8</f>
        <v>18.747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369.35253999999998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13.071524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2.8877356000000001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130.42797999999999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90.068770000000001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1.0672039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0.88934009999999997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11.8978815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1.4483085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277.76510000000002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8.1619849999999996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1.4198458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1.0368991000000001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304.14233000000002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737.10879999999997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2988.0841999999998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2243.6561999999999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35.561337000000002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94.52516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9.7927110000000006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6.9280140000000001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435.08627000000001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1.9183037999999999E-2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1.2812642000000001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152.57613000000001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49.889183000000003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2" sqref="K62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297</v>
      </c>
      <c r="B1" s="55" t="s">
        <v>318</v>
      </c>
      <c r="G1" s="56" t="s">
        <v>314</v>
      </c>
      <c r="H1" s="55" t="s">
        <v>319</v>
      </c>
    </row>
    <row r="3" spans="1:27" x14ac:dyDescent="0.3">
      <c r="A3" s="65" t="s">
        <v>298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320</v>
      </c>
      <c r="B4" s="66"/>
      <c r="C4" s="66"/>
      <c r="E4" s="62" t="s">
        <v>321</v>
      </c>
      <c r="F4" s="63"/>
      <c r="G4" s="63"/>
      <c r="H4" s="64"/>
      <c r="J4" s="62" t="s">
        <v>283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322</v>
      </c>
      <c r="V4" s="66"/>
      <c r="W4" s="66"/>
      <c r="X4" s="66"/>
      <c r="Y4" s="66"/>
      <c r="Z4" s="66"/>
    </row>
    <row r="5" spans="1:27" x14ac:dyDescent="0.3">
      <c r="A5" s="60"/>
      <c r="B5" s="60" t="s">
        <v>300</v>
      </c>
      <c r="C5" s="60" t="s">
        <v>323</v>
      </c>
      <c r="E5" s="60"/>
      <c r="F5" s="60" t="s">
        <v>316</v>
      </c>
      <c r="G5" s="60" t="s">
        <v>324</v>
      </c>
      <c r="H5" s="60" t="s">
        <v>45</v>
      </c>
      <c r="J5" s="60"/>
      <c r="K5" s="60" t="s">
        <v>295</v>
      </c>
      <c r="L5" s="60" t="s">
        <v>325</v>
      </c>
      <c r="N5" s="60"/>
      <c r="O5" s="60" t="s">
        <v>326</v>
      </c>
      <c r="P5" s="60" t="s">
        <v>284</v>
      </c>
      <c r="Q5" s="60" t="s">
        <v>278</v>
      </c>
      <c r="R5" s="60" t="s">
        <v>327</v>
      </c>
      <c r="S5" s="60" t="s">
        <v>276</v>
      </c>
      <c r="U5" s="60"/>
      <c r="V5" s="60" t="s">
        <v>277</v>
      </c>
      <c r="W5" s="60" t="s">
        <v>284</v>
      </c>
      <c r="X5" s="60" t="s">
        <v>328</v>
      </c>
      <c r="Y5" s="60" t="s">
        <v>279</v>
      </c>
      <c r="Z5" s="60" t="s">
        <v>323</v>
      </c>
    </row>
    <row r="6" spans="1:27" x14ac:dyDescent="0.3">
      <c r="A6" s="60" t="s">
        <v>299</v>
      </c>
      <c r="B6" s="60">
        <v>1800</v>
      </c>
      <c r="C6" s="60">
        <v>999.07794000000001</v>
      </c>
      <c r="E6" s="60" t="s">
        <v>301</v>
      </c>
      <c r="F6" s="60">
        <v>55</v>
      </c>
      <c r="G6" s="60">
        <v>15</v>
      </c>
      <c r="H6" s="60">
        <v>7</v>
      </c>
      <c r="J6" s="60" t="s">
        <v>301</v>
      </c>
      <c r="K6" s="60">
        <v>0.1</v>
      </c>
      <c r="L6" s="60">
        <v>4</v>
      </c>
      <c r="N6" s="60" t="s">
        <v>329</v>
      </c>
      <c r="O6" s="60">
        <v>40</v>
      </c>
      <c r="P6" s="60">
        <v>50</v>
      </c>
      <c r="Q6" s="60">
        <v>0</v>
      </c>
      <c r="R6" s="60">
        <v>0</v>
      </c>
      <c r="S6" s="60">
        <v>46.716717000000003</v>
      </c>
      <c r="U6" s="60" t="s">
        <v>302</v>
      </c>
      <c r="V6" s="60">
        <v>0</v>
      </c>
      <c r="W6" s="60">
        <v>0</v>
      </c>
      <c r="X6" s="60">
        <v>20</v>
      </c>
      <c r="Y6" s="60">
        <v>0</v>
      </c>
      <c r="Z6" s="60">
        <v>13.049329999999999</v>
      </c>
    </row>
    <row r="7" spans="1:27" x14ac:dyDescent="0.3">
      <c r="E7" s="60" t="s">
        <v>294</v>
      </c>
      <c r="F7" s="60">
        <v>65</v>
      </c>
      <c r="G7" s="60">
        <v>30</v>
      </c>
      <c r="H7" s="60">
        <v>20</v>
      </c>
      <c r="J7" s="60" t="s">
        <v>294</v>
      </c>
      <c r="K7" s="60">
        <v>1</v>
      </c>
      <c r="L7" s="60">
        <v>10</v>
      </c>
    </row>
    <row r="8" spans="1:27" x14ac:dyDescent="0.3">
      <c r="E8" s="60" t="s">
        <v>330</v>
      </c>
      <c r="F8" s="60">
        <v>62.984000000000002</v>
      </c>
      <c r="G8" s="60">
        <v>14.734</v>
      </c>
      <c r="H8" s="60">
        <v>22.282</v>
      </c>
      <c r="J8" s="60" t="s">
        <v>330</v>
      </c>
      <c r="K8" s="60">
        <v>6.8730000000000002</v>
      </c>
      <c r="L8" s="60">
        <v>18.747</v>
      </c>
    </row>
    <row r="13" spans="1:27" x14ac:dyDescent="0.3">
      <c r="A13" s="61" t="s">
        <v>331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285</v>
      </c>
      <c r="I14" s="66"/>
      <c r="J14" s="66"/>
      <c r="K14" s="66"/>
      <c r="L14" s="66"/>
      <c r="M14" s="66"/>
      <c r="O14" s="66" t="s">
        <v>332</v>
      </c>
      <c r="P14" s="66"/>
      <c r="Q14" s="66"/>
      <c r="R14" s="66"/>
      <c r="S14" s="66"/>
      <c r="T14" s="66"/>
      <c r="V14" s="66" t="s">
        <v>303</v>
      </c>
      <c r="W14" s="66"/>
      <c r="X14" s="66"/>
      <c r="Y14" s="66"/>
      <c r="Z14" s="66"/>
      <c r="AA14" s="66"/>
    </row>
    <row r="15" spans="1:27" x14ac:dyDescent="0.3">
      <c r="A15" s="60"/>
      <c r="B15" s="60" t="s">
        <v>333</v>
      </c>
      <c r="C15" s="60" t="s">
        <v>334</v>
      </c>
      <c r="D15" s="60" t="s">
        <v>278</v>
      </c>
      <c r="E15" s="60" t="s">
        <v>279</v>
      </c>
      <c r="F15" s="60" t="s">
        <v>276</v>
      </c>
      <c r="H15" s="60"/>
      <c r="I15" s="60" t="s">
        <v>333</v>
      </c>
      <c r="J15" s="60" t="s">
        <v>334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284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284</v>
      </c>
      <c r="Y15" s="60" t="s">
        <v>278</v>
      </c>
      <c r="Z15" s="60" t="s">
        <v>335</v>
      </c>
      <c r="AA15" s="60" t="s">
        <v>276</v>
      </c>
    </row>
    <row r="16" spans="1:27" x14ac:dyDescent="0.3">
      <c r="A16" s="60" t="s">
        <v>304</v>
      </c>
      <c r="B16" s="60">
        <v>430</v>
      </c>
      <c r="C16" s="60">
        <v>600</v>
      </c>
      <c r="D16" s="60">
        <v>0</v>
      </c>
      <c r="E16" s="60">
        <v>3000</v>
      </c>
      <c r="F16" s="60">
        <v>369.35253999999998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13.071524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2.8877356000000001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130.42797999999999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281</v>
      </c>
      <c r="B24" s="66"/>
      <c r="C24" s="66"/>
      <c r="D24" s="66"/>
      <c r="E24" s="66"/>
      <c r="F24" s="66"/>
      <c r="H24" s="66" t="s">
        <v>286</v>
      </c>
      <c r="I24" s="66"/>
      <c r="J24" s="66"/>
      <c r="K24" s="66"/>
      <c r="L24" s="66"/>
      <c r="M24" s="66"/>
      <c r="O24" s="66" t="s">
        <v>315</v>
      </c>
      <c r="P24" s="66"/>
      <c r="Q24" s="66"/>
      <c r="R24" s="66"/>
      <c r="S24" s="66"/>
      <c r="T24" s="66"/>
      <c r="V24" s="66" t="s">
        <v>336</v>
      </c>
      <c r="W24" s="66"/>
      <c r="X24" s="66"/>
      <c r="Y24" s="66"/>
      <c r="Z24" s="66"/>
      <c r="AA24" s="66"/>
      <c r="AC24" s="66" t="s">
        <v>337</v>
      </c>
      <c r="AD24" s="66"/>
      <c r="AE24" s="66"/>
      <c r="AF24" s="66"/>
      <c r="AG24" s="66"/>
      <c r="AH24" s="66"/>
      <c r="AJ24" s="66" t="s">
        <v>287</v>
      </c>
      <c r="AK24" s="66"/>
      <c r="AL24" s="66"/>
      <c r="AM24" s="66"/>
      <c r="AN24" s="66"/>
      <c r="AO24" s="66"/>
      <c r="AQ24" s="66" t="s">
        <v>296</v>
      </c>
      <c r="AR24" s="66"/>
      <c r="AS24" s="66"/>
      <c r="AT24" s="66"/>
      <c r="AU24" s="66"/>
      <c r="AV24" s="66"/>
      <c r="AX24" s="66" t="s">
        <v>288</v>
      </c>
      <c r="AY24" s="66"/>
      <c r="AZ24" s="66"/>
      <c r="BA24" s="66"/>
      <c r="BB24" s="66"/>
      <c r="BC24" s="66"/>
      <c r="BE24" s="66" t="s">
        <v>338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334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284</v>
      </c>
      <c r="K25" s="60" t="s">
        <v>339</v>
      </c>
      <c r="L25" s="60" t="s">
        <v>279</v>
      </c>
      <c r="M25" s="60" t="s">
        <v>276</v>
      </c>
      <c r="O25" s="60"/>
      <c r="P25" s="60" t="s">
        <v>277</v>
      </c>
      <c r="Q25" s="60" t="s">
        <v>284</v>
      </c>
      <c r="R25" s="60" t="s">
        <v>339</v>
      </c>
      <c r="S25" s="60" t="s">
        <v>279</v>
      </c>
      <c r="T25" s="60" t="s">
        <v>276</v>
      </c>
      <c r="V25" s="60"/>
      <c r="W25" s="60" t="s">
        <v>277</v>
      </c>
      <c r="X25" s="60" t="s">
        <v>334</v>
      </c>
      <c r="Y25" s="60" t="s">
        <v>278</v>
      </c>
      <c r="Z25" s="60" t="s">
        <v>279</v>
      </c>
      <c r="AA25" s="60" t="s">
        <v>276</v>
      </c>
      <c r="AC25" s="60"/>
      <c r="AD25" s="60" t="s">
        <v>340</v>
      </c>
      <c r="AE25" s="60" t="s">
        <v>341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284</v>
      </c>
      <c r="AM25" s="60" t="s">
        <v>278</v>
      </c>
      <c r="AN25" s="60" t="s">
        <v>279</v>
      </c>
      <c r="AO25" s="60" t="s">
        <v>323</v>
      </c>
      <c r="AQ25" s="60"/>
      <c r="AR25" s="60" t="s">
        <v>277</v>
      </c>
      <c r="AS25" s="60" t="s">
        <v>284</v>
      </c>
      <c r="AT25" s="60" t="s">
        <v>328</v>
      </c>
      <c r="AU25" s="60" t="s">
        <v>279</v>
      </c>
      <c r="AV25" s="60" t="s">
        <v>276</v>
      </c>
      <c r="AX25" s="60"/>
      <c r="AY25" s="60" t="s">
        <v>277</v>
      </c>
      <c r="AZ25" s="60" t="s">
        <v>284</v>
      </c>
      <c r="BA25" s="60" t="s">
        <v>278</v>
      </c>
      <c r="BB25" s="60" t="s">
        <v>279</v>
      </c>
      <c r="BC25" s="60" t="s">
        <v>342</v>
      </c>
      <c r="BE25" s="60"/>
      <c r="BF25" s="60" t="s">
        <v>277</v>
      </c>
      <c r="BG25" s="60" t="s">
        <v>284</v>
      </c>
      <c r="BH25" s="60" t="s">
        <v>339</v>
      </c>
      <c r="BI25" s="60" t="s">
        <v>335</v>
      </c>
      <c r="BJ25" s="60" t="s">
        <v>342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90.068770000000001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1.0672039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0.88934009999999997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11.8978815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1.4483085</v>
      </c>
      <c r="AJ26" s="60" t="s">
        <v>343</v>
      </c>
      <c r="AK26" s="60">
        <v>320</v>
      </c>
      <c r="AL26" s="60">
        <v>400</v>
      </c>
      <c r="AM26" s="60">
        <v>0</v>
      </c>
      <c r="AN26" s="60">
        <v>1000</v>
      </c>
      <c r="AO26" s="60">
        <v>277.76510000000002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8.1619849999999996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1.4198458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1.0368991000000001</v>
      </c>
    </row>
    <row r="33" spans="1:68" x14ac:dyDescent="0.3">
      <c r="A33" s="61" t="s">
        <v>306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344</v>
      </c>
      <c r="W34" s="66"/>
      <c r="X34" s="66"/>
      <c r="Y34" s="66"/>
      <c r="Z34" s="66"/>
      <c r="AA34" s="66"/>
      <c r="AC34" s="66" t="s">
        <v>345</v>
      </c>
      <c r="AD34" s="66"/>
      <c r="AE34" s="66"/>
      <c r="AF34" s="66"/>
      <c r="AG34" s="66"/>
      <c r="AH34" s="66"/>
      <c r="AJ34" s="66" t="s">
        <v>346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284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284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334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284</v>
      </c>
      <c r="Y35" s="60" t="s">
        <v>347</v>
      </c>
      <c r="Z35" s="60" t="s">
        <v>279</v>
      </c>
      <c r="AA35" s="60" t="s">
        <v>276</v>
      </c>
      <c r="AC35" s="60"/>
      <c r="AD35" s="60" t="s">
        <v>340</v>
      </c>
      <c r="AE35" s="60" t="s">
        <v>284</v>
      </c>
      <c r="AF35" s="60" t="s">
        <v>328</v>
      </c>
      <c r="AG35" s="60" t="s">
        <v>279</v>
      </c>
      <c r="AH35" s="60" t="s">
        <v>276</v>
      </c>
      <c r="AJ35" s="60"/>
      <c r="AK35" s="60" t="s">
        <v>340</v>
      </c>
      <c r="AL35" s="60" t="s">
        <v>284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304.14233000000002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737.10879999999997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2988.0841999999998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2243.6561999999999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35.561337000000002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94.52516</v>
      </c>
    </row>
    <row r="43" spans="1:68" x14ac:dyDescent="0.3">
      <c r="A43" s="61" t="s">
        <v>289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290</v>
      </c>
      <c r="B44" s="66"/>
      <c r="C44" s="66"/>
      <c r="D44" s="66"/>
      <c r="E44" s="66"/>
      <c r="F44" s="66"/>
      <c r="H44" s="66" t="s">
        <v>308</v>
      </c>
      <c r="I44" s="66"/>
      <c r="J44" s="66"/>
      <c r="K44" s="66"/>
      <c r="L44" s="66"/>
      <c r="M44" s="66"/>
      <c r="O44" s="66" t="s">
        <v>309</v>
      </c>
      <c r="P44" s="66"/>
      <c r="Q44" s="66"/>
      <c r="R44" s="66"/>
      <c r="S44" s="66"/>
      <c r="T44" s="66"/>
      <c r="V44" s="66" t="s">
        <v>291</v>
      </c>
      <c r="W44" s="66"/>
      <c r="X44" s="66"/>
      <c r="Y44" s="66"/>
      <c r="Z44" s="66"/>
      <c r="AA44" s="66"/>
      <c r="AC44" s="66" t="s">
        <v>348</v>
      </c>
      <c r="AD44" s="66"/>
      <c r="AE44" s="66"/>
      <c r="AF44" s="66"/>
      <c r="AG44" s="66"/>
      <c r="AH44" s="66"/>
      <c r="AJ44" s="66" t="s">
        <v>310</v>
      </c>
      <c r="AK44" s="66"/>
      <c r="AL44" s="66"/>
      <c r="AM44" s="66"/>
      <c r="AN44" s="66"/>
      <c r="AO44" s="66"/>
      <c r="AQ44" s="66" t="s">
        <v>282</v>
      </c>
      <c r="AR44" s="66"/>
      <c r="AS44" s="66"/>
      <c r="AT44" s="66"/>
      <c r="AU44" s="66"/>
      <c r="AV44" s="66"/>
      <c r="AX44" s="66" t="s">
        <v>292</v>
      </c>
      <c r="AY44" s="66"/>
      <c r="AZ44" s="66"/>
      <c r="BA44" s="66"/>
      <c r="BB44" s="66"/>
      <c r="BC44" s="66"/>
      <c r="BE44" s="66" t="s">
        <v>311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284</v>
      </c>
      <c r="D45" s="60" t="s">
        <v>278</v>
      </c>
      <c r="E45" s="60" t="s">
        <v>349</v>
      </c>
      <c r="F45" s="60" t="s">
        <v>323</v>
      </c>
      <c r="H45" s="60"/>
      <c r="I45" s="60" t="s">
        <v>277</v>
      </c>
      <c r="J45" s="60" t="s">
        <v>284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284</v>
      </c>
      <c r="R45" s="60" t="s">
        <v>278</v>
      </c>
      <c r="S45" s="60" t="s">
        <v>279</v>
      </c>
      <c r="T45" s="60" t="s">
        <v>342</v>
      </c>
      <c r="V45" s="60"/>
      <c r="W45" s="60" t="s">
        <v>340</v>
      </c>
      <c r="X45" s="60" t="s">
        <v>284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284</v>
      </c>
      <c r="AF45" s="60" t="s">
        <v>278</v>
      </c>
      <c r="AG45" s="60" t="s">
        <v>279</v>
      </c>
      <c r="AH45" s="60" t="s">
        <v>323</v>
      </c>
      <c r="AJ45" s="60"/>
      <c r="AK45" s="60" t="s">
        <v>277</v>
      </c>
      <c r="AL45" s="60" t="s">
        <v>284</v>
      </c>
      <c r="AM45" s="60" t="s">
        <v>339</v>
      </c>
      <c r="AN45" s="60" t="s">
        <v>279</v>
      </c>
      <c r="AO45" s="60" t="s">
        <v>276</v>
      </c>
      <c r="AQ45" s="60"/>
      <c r="AR45" s="60" t="s">
        <v>333</v>
      </c>
      <c r="AS45" s="60" t="s">
        <v>284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284</v>
      </c>
      <c r="BA45" s="60" t="s">
        <v>278</v>
      </c>
      <c r="BB45" s="60" t="s">
        <v>335</v>
      </c>
      <c r="BC45" s="60" t="s">
        <v>323</v>
      </c>
      <c r="BE45" s="60"/>
      <c r="BF45" s="60" t="s">
        <v>277</v>
      </c>
      <c r="BG45" s="60" t="s">
        <v>334</v>
      </c>
      <c r="BH45" s="60" t="s">
        <v>350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9.7927110000000006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6.9280140000000001</v>
      </c>
      <c r="O46" s="60" t="s">
        <v>293</v>
      </c>
      <c r="P46" s="60">
        <v>600</v>
      </c>
      <c r="Q46" s="60">
        <v>800</v>
      </c>
      <c r="R46" s="60">
        <v>0</v>
      </c>
      <c r="S46" s="60">
        <v>10000</v>
      </c>
      <c r="T46" s="60">
        <v>435.08627000000001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1.9183037999999999E-2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1.2812642000000001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152.57613000000001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49.889183000000003</v>
      </c>
      <c r="AX46" s="60" t="s">
        <v>312</v>
      </c>
      <c r="AY46" s="60"/>
      <c r="AZ46" s="60"/>
      <c r="BA46" s="60"/>
      <c r="BB46" s="60"/>
      <c r="BC46" s="60"/>
      <c r="BE46" s="60" t="s">
        <v>351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352</v>
      </c>
      <c r="B2" s="55" t="s">
        <v>353</v>
      </c>
      <c r="C2" s="55" t="s">
        <v>313</v>
      </c>
      <c r="D2" s="55">
        <v>53</v>
      </c>
      <c r="E2" s="55">
        <v>999.07794000000001</v>
      </c>
      <c r="F2" s="55">
        <v>132.05052000000001</v>
      </c>
      <c r="G2" s="55">
        <v>30.890636000000001</v>
      </c>
      <c r="H2" s="55">
        <v>12.911465</v>
      </c>
      <c r="I2" s="55">
        <v>17.979171999999998</v>
      </c>
      <c r="J2" s="55">
        <v>46.716717000000003</v>
      </c>
      <c r="K2" s="55">
        <v>16.271758999999999</v>
      </c>
      <c r="L2" s="55">
        <v>30.444958</v>
      </c>
      <c r="M2" s="55">
        <v>13.049329999999999</v>
      </c>
      <c r="N2" s="55">
        <v>1.7123428999999999</v>
      </c>
      <c r="O2" s="55">
        <v>7.8931136000000004</v>
      </c>
      <c r="P2" s="55">
        <v>684.00806</v>
      </c>
      <c r="Q2" s="55">
        <v>14.899031000000001</v>
      </c>
      <c r="R2" s="55">
        <v>369.35253999999998</v>
      </c>
      <c r="S2" s="55">
        <v>57.342410000000001</v>
      </c>
      <c r="T2" s="55">
        <v>3744.1176999999998</v>
      </c>
      <c r="U2" s="55">
        <v>2.8877356000000001</v>
      </c>
      <c r="V2" s="55">
        <v>13.071524</v>
      </c>
      <c r="W2" s="55">
        <v>130.42797999999999</v>
      </c>
      <c r="X2" s="55">
        <v>90.068770000000001</v>
      </c>
      <c r="Y2" s="55">
        <v>1.0672039</v>
      </c>
      <c r="Z2" s="55">
        <v>0.88934009999999997</v>
      </c>
      <c r="AA2" s="55">
        <v>11.8978815</v>
      </c>
      <c r="AB2" s="55">
        <v>1.4483085</v>
      </c>
      <c r="AC2" s="55">
        <v>277.76510000000002</v>
      </c>
      <c r="AD2" s="55">
        <v>8.1619849999999996</v>
      </c>
      <c r="AE2" s="55">
        <v>1.4198458</v>
      </c>
      <c r="AF2" s="55">
        <v>1.0368991000000001</v>
      </c>
      <c r="AG2" s="55">
        <v>304.14233000000002</v>
      </c>
      <c r="AH2" s="55">
        <v>194.01048</v>
      </c>
      <c r="AI2" s="55">
        <v>110.13185</v>
      </c>
      <c r="AJ2" s="55">
        <v>737.10879999999997</v>
      </c>
      <c r="AK2" s="55">
        <v>2988.0841999999998</v>
      </c>
      <c r="AL2" s="55">
        <v>35.561337000000002</v>
      </c>
      <c r="AM2" s="55">
        <v>2243.6561999999999</v>
      </c>
      <c r="AN2" s="55">
        <v>94.52516</v>
      </c>
      <c r="AO2" s="55">
        <v>9.7927110000000006</v>
      </c>
      <c r="AP2" s="55">
        <v>5.9054526999999997</v>
      </c>
      <c r="AQ2" s="55">
        <v>3.8872588000000001</v>
      </c>
      <c r="AR2" s="55">
        <v>6.9280140000000001</v>
      </c>
      <c r="AS2" s="55">
        <v>435.08627000000001</v>
      </c>
      <c r="AT2" s="55">
        <v>1.9183037999999999E-2</v>
      </c>
      <c r="AU2" s="55">
        <v>1.2812642000000001</v>
      </c>
      <c r="AV2" s="55">
        <v>152.57613000000001</v>
      </c>
      <c r="AW2" s="55">
        <v>49.889183000000003</v>
      </c>
      <c r="AX2" s="55">
        <v>0.10995992</v>
      </c>
      <c r="AY2" s="55">
        <v>1.1796321000000001</v>
      </c>
      <c r="AZ2" s="55">
        <v>215.97565</v>
      </c>
      <c r="BA2" s="55">
        <v>27.324649999999998</v>
      </c>
      <c r="BB2" s="55">
        <v>8.3108699999999995</v>
      </c>
      <c r="BC2" s="55">
        <v>10.643744999999999</v>
      </c>
      <c r="BD2" s="55">
        <v>8.3624659999999995</v>
      </c>
      <c r="BE2" s="55">
        <v>0.61571299999999995</v>
      </c>
      <c r="BF2" s="55">
        <v>2.0800239999999999</v>
      </c>
      <c r="BG2" s="55">
        <v>0</v>
      </c>
      <c r="BH2" s="55">
        <v>2.2317240999999999E-5</v>
      </c>
      <c r="BI2" s="55">
        <v>5.6867599999999995E-4</v>
      </c>
      <c r="BJ2" s="55">
        <v>1.6685617999999999E-2</v>
      </c>
      <c r="BK2" s="55">
        <v>0</v>
      </c>
      <c r="BL2" s="55">
        <v>7.5441419999999995E-2</v>
      </c>
      <c r="BM2" s="55">
        <v>1.4620639</v>
      </c>
      <c r="BN2" s="55">
        <v>0.27925931999999998</v>
      </c>
      <c r="BO2" s="55">
        <v>24.501047</v>
      </c>
      <c r="BP2" s="55">
        <v>3.7056326999999998</v>
      </c>
      <c r="BQ2" s="55">
        <v>6.8454714000000001</v>
      </c>
      <c r="BR2" s="55">
        <v>28.299364000000001</v>
      </c>
      <c r="BS2" s="55">
        <v>19.984621000000001</v>
      </c>
      <c r="BT2" s="55">
        <v>3.0381691000000002</v>
      </c>
      <c r="BU2" s="55">
        <v>2.8156130000000001E-2</v>
      </c>
      <c r="BV2" s="55">
        <v>6.1338562999999999E-2</v>
      </c>
      <c r="BW2" s="55">
        <v>0.23039939000000001</v>
      </c>
      <c r="BX2" s="55">
        <v>0.88699360000000005</v>
      </c>
      <c r="BY2" s="55">
        <v>8.8319809999999999E-2</v>
      </c>
      <c r="BZ2" s="55">
        <v>4.5052377E-4</v>
      </c>
      <c r="CA2" s="55">
        <v>0.57380056000000002</v>
      </c>
      <c r="CB2" s="55">
        <v>2.6601092999999999E-2</v>
      </c>
      <c r="CC2" s="55">
        <v>0.15806819999999999</v>
      </c>
      <c r="CD2" s="55">
        <v>2.0219471000000002</v>
      </c>
      <c r="CE2" s="55">
        <v>3.0231603999999999E-2</v>
      </c>
      <c r="CF2" s="55">
        <v>0.33260732999999998</v>
      </c>
      <c r="CG2" s="55">
        <v>4.9500000000000003E-7</v>
      </c>
      <c r="CH2" s="55">
        <v>3.5938526999999998E-2</v>
      </c>
      <c r="CI2" s="55">
        <v>6.3705669999999997E-3</v>
      </c>
      <c r="CJ2" s="55">
        <v>4.4679130000000002</v>
      </c>
      <c r="CK2" s="55">
        <v>7.4978153999999998E-3</v>
      </c>
      <c r="CL2" s="55">
        <v>0.40053797000000002</v>
      </c>
      <c r="CM2" s="55">
        <v>1.4874586999999999</v>
      </c>
      <c r="CN2" s="55">
        <v>1276.2867000000001</v>
      </c>
      <c r="CO2" s="55">
        <v>2199.6792</v>
      </c>
      <c r="CP2" s="55">
        <v>1858.9849999999999</v>
      </c>
      <c r="CQ2" s="55">
        <v>603.87480000000005</v>
      </c>
      <c r="CR2" s="55">
        <v>304.73156999999998</v>
      </c>
      <c r="CS2" s="55">
        <v>145.69322</v>
      </c>
      <c r="CT2" s="55">
        <v>1264.8323</v>
      </c>
      <c r="CU2" s="55">
        <v>882.34235000000001</v>
      </c>
      <c r="CV2" s="55">
        <v>374.73955999999998</v>
      </c>
      <c r="CW2" s="55">
        <v>1109.7950000000001</v>
      </c>
      <c r="CX2" s="55">
        <v>279.60547000000003</v>
      </c>
      <c r="CY2" s="55">
        <v>1452.6940999999999</v>
      </c>
      <c r="CZ2" s="55">
        <v>882.46050000000002</v>
      </c>
      <c r="DA2" s="55">
        <v>1983.0793000000001</v>
      </c>
      <c r="DB2" s="55">
        <v>1695.8074999999999</v>
      </c>
      <c r="DC2" s="55">
        <v>2881.7766000000001</v>
      </c>
      <c r="DD2" s="55">
        <v>5112.2579999999998</v>
      </c>
      <c r="DE2" s="55">
        <v>1342.8300999999999</v>
      </c>
      <c r="DF2" s="55">
        <v>1695.1069</v>
      </c>
      <c r="DG2" s="55">
        <v>1153.4095</v>
      </c>
      <c r="DH2" s="55">
        <v>101.50391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27.324649999999998</v>
      </c>
      <c r="B6">
        <f>BB2</f>
        <v>8.3108699999999995</v>
      </c>
      <c r="C6">
        <f>BC2</f>
        <v>10.643744999999999</v>
      </c>
      <c r="D6">
        <f>BD2</f>
        <v>8.3624659999999995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24759</v>
      </c>
      <c r="C2" s="51">
        <f ca="1">YEAR(TODAY())-YEAR(B2)+IF(TODAY()&gt;=DATE(YEAR(TODAY()),MONTH(B2),DAY(B2)),0,-1)</f>
        <v>53</v>
      </c>
      <c r="E2" s="47">
        <v>156.6</v>
      </c>
      <c r="F2" s="48" t="s">
        <v>275</v>
      </c>
      <c r="G2" s="47">
        <v>62.9</v>
      </c>
      <c r="H2" s="46" t="s">
        <v>40</v>
      </c>
      <c r="I2" s="67">
        <f>ROUND(G3/E3^2,1)</f>
        <v>25.6</v>
      </c>
    </row>
    <row r="3" spans="1:9" x14ac:dyDescent="0.3">
      <c r="B3" t="s">
        <v>317</v>
      </c>
      <c r="E3" s="46">
        <f>E2/100</f>
        <v>1.5659999999999998</v>
      </c>
      <c r="F3" s="46" t="s">
        <v>39</v>
      </c>
      <c r="G3" s="46">
        <f>G2</f>
        <v>62.9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구금은청, ID : H1900841)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16:36:34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44412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53</v>
      </c>
      <c r="G12" s="89"/>
      <c r="H12" s="89"/>
      <c r="I12" s="89"/>
      <c r="K12" s="118">
        <f>'개인정보 및 신체계측 입력'!E2</f>
        <v>156.6</v>
      </c>
      <c r="L12" s="119"/>
      <c r="M12" s="112">
        <f>'개인정보 및 신체계측 입력'!G2</f>
        <v>62.9</v>
      </c>
      <c r="N12" s="113"/>
      <c r="O12" s="108" t="s">
        <v>270</v>
      </c>
      <c r="P12" s="102"/>
      <c r="Q12" s="85">
        <f>'개인정보 및 신체계측 입력'!I2</f>
        <v>25.6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구금은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62.984000000000002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14.734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22.282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0.8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18.7</v>
      </c>
      <c r="L72" s="34" t="s">
        <v>52</v>
      </c>
      <c r="M72" s="34">
        <f>ROUND('DRIs DATA'!K8,1)</f>
        <v>6.9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49.25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108.93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90.07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96.55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38.020000000000003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199.21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97.93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2021-08-27T01:45:13Z</dcterms:modified>
</cp:coreProperties>
</file>