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<sst xmlns="http://schemas.openxmlformats.org/spreadsheetml/2006/main" count="693" uniqueCount="357">
  <si>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</si>
  <si>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</si>
  <si>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</si>
  <si>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</si>
  <si>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</si>
  <si>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</si>
  <si>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</si>
  <si>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</si>
  <si>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</si>
  <si>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</si>
  <si>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</si>
  <si>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</si>
  <si>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</si>
  <si>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</si>
  <si>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</si>
  <si>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</si>
  <si>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</si>
  <si>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</si>
  <si>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</si>
  <si>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</si>
  <si>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</si>
  <si>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</si>
  <si>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</si>
  <si>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</si>
  <si>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</si>
  <si>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</si>
  <si>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</si>
  <si>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</si>
  <si>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</si>
  <si>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</si>
  <si>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</si>
  <si>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</si>
  <si>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</si>
  <si>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</si>
  <si>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</si>
  <si>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</si>
  <si>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</si>
  <si>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</si>
  <si>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</si>
  <si>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</si>
  <si>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</si>
  <si>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</si>
  <si>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</si>
  <si>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</si>
  <si>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</si>
  <si>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</si>
  <si>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</si>
  <si>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</si>
  <si>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</si>
  <si>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</si>
  <si>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</si>
  <si>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</si>
  <si>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</si>
  <si>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</si>
  <si>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</si>
  <si>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</si>
  <si>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</si>
  <si>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</si>
  <si>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</si>
  <si>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</si>
  <si>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</si>
  <si>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</si>
  <si>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</si>
  <si>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</si>
  <si>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</si>
  <si>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</si>
  <si>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</si>
  <si>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</si>
  <si>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</si>
  <si>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</si>
  <si>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</si>
  <si>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</si>
  <si>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</si>
  <si>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</si>
  <si>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</si>
  <si>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</si>
  <si>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</si>
  <si>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</si>
  <si>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</si>
  <si>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</si>
  <si>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</si>
  <si>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</si>
  <si>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</si>
  <si>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</si>
  <si>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</si>
  <si>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</si>
  <si>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</si>
  <si>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</si>
  <si>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</si>
  <si>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</si>
  <si>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</si>
  <si>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</si>
  <si>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</si>
  <si>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</si>
  <si>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</si>
  <si>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</si>
  <si>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</si>
  <si>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</si>
  <si>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</si>
  <si>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</si>
  <si>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</si>
  <si>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</si>
  <si>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</si>
  <si>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</si>
  <si>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</si>
  <si>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</si>
  <si>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</si>
  <si>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</si>
  <si>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</si>
  <si>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</si>
  <si>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</si>
  <si>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</si>
  <si>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</si>
  <si>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</si>
  <si>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</si>
  <si>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</si>
  <si>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</si>
  <si>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</si>
  <si>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</si>
  <si>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</si>
  <si>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</si>
  <si>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</si>
  <si>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</si>
  <si>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</si>
  <si>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</si>
  <si>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</si>
  <si>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</si>
  <si>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</si>
  <si>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</si>
  <si>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</si>
  <si>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</si>
  <si>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</si>
  <si>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</si>
  <si>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</si>
  <si>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</si>
  <si>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</si>
  <si>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</si>
  <si>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</si>
  <si>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</si>
  <si>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</si>
  <si>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</si>
  <si>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</si>
  <si>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</si>
  <si>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</si>
  <si>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</si>
  <si>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</si>
  <si>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</si>
  <si>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</si>
  <si>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</si>
  <si>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</si>
  <si>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</si>
  <si>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</si>
  <si>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</si>
  <si>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</si>
  <si>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</si>
  <si>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</si>
  <si>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</si>
  <si>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</si>
  <si>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</si>
  <si>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</si>
  <si>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</si>
  <si>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</si>
  <si>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</si>
  <si>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</si>
  <si>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</si>
  <si>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</si>
  <si>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</si>
  <si>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</si>
  <si>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</si>
  <si>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</si>
  <si>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</si>
  <si>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</si>
  <si>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</si>
  <si>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</si>
  <si>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</si>
  <si>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</si>
  <si>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</si>
  <si>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</si>
  <si>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</si>
  <si>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</si>
  <si>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</si>
  <si>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</si>
  <si>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</si>
  <si>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</si>
  <si>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</si>
  <si>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</si>
  <si>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</si>
  <si>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</si>
  <si>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</si>
  <si>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</si>
  <si>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</si>
  <si>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</si>
  <si>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</si>
  <si>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</si>
  <si>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</si>
  <si>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</si>
  <si>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</si>
  <si>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</si>
  <si>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</si>
  <si>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</si>
  <si>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</si>
  <si>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</si>
  <si>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</si>
  <si>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</si>
  <si>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</si>
  <si>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</si>
  <si>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</si>
  <si>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</si>
  <si>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</si>
  <si>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</si>
  <si>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</si>
  <si>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</si>
  <si>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</si>
  <si>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</si>
  <si>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</si>
  <si>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</si>
  <si>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</si>
  <si>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</si>
  <si>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</si>
  <si>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</si>
  <si>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</si>
  <si>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</si>
  <si>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</si>
  <si>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</si>
  <si>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</si>
  <si>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</si>
  <si>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</si>
  <si>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</si>
  <si>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</si>
  <si>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</si>
  <si>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</si>
  <si>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</si>
  <si>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</si>
  <si>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</si>
  <si>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</si>
  <si>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</si>
  <si>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</si>
  <si>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</si>
  <si>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</si>
  <si>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</si>
  <si>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</si>
  <si>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</si>
  <si>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</si>
  <si>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</si>
  <si>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</si>
  <si>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</si>
  <si>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</si>
  <si>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</si>
  <si>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</si>
  <si>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</si>
  <si>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</si>
  <si>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</si>
  <si>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</si>
  <si>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</si>
  <si>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</si>
  <si>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</si>
  <si>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</si>
  <si>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</si>
  <si>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</si>
  <si>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</si>
  <si>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</si>
  <si>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</si>
  <si>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</si>
  <si>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</si>
  <si>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</si>
  <si>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</si>
  <si>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</si>
  <si>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</si>
  <si>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</si>
  <si>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</si>
  <si>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</si>
  <si>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</si>
  <si>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</si>
  <si>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</si>
  <si>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</si>
  <si>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</si>
  <si>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</si>
  <si>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</si>
  <si>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</si>
  <si>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</si>
  <si>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마그네슘</t>
    <phoneticPr fontId="1" type="noConversion"/>
  </si>
  <si>
    <t>셀레늄</t>
    <phoneticPr fontId="1" type="noConversion"/>
  </si>
  <si>
    <t>권장섭취량</t>
    <phoneticPr fontId="1" type="noConversion"/>
  </si>
  <si>
    <t>비타민B6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</si>
  <si>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</si>
  <si>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</si>
  <si>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</si>
  <si>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</si>
  <si>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</si>
  <si>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</si>
  <si>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</si>
  <si>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비타민B12</t>
    <phoneticPr fontId="1" type="noConversion"/>
  </si>
  <si>
    <t>비타민K</t>
    <phoneticPr fontId="1" type="noConversion"/>
  </si>
  <si>
    <t>비타민A(μg RAE/일)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</si>
  <si>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</si>
  <si>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</si>
  <si>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</si>
  <si>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</si>
  <si>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</si>
  <si>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</si>
  <si>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</si>
  <si>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</si>
  <si>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</si>
  <si>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</si>
  <si>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</si>
  <si>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리보플라빈</t>
    <phoneticPr fontId="1" type="noConversion"/>
  </si>
  <si>
    <t>M</t>
  </si>
  <si>
    <t>권장섭취량</t>
    <phoneticPr fontId="1" type="noConversion"/>
  </si>
  <si>
    <t>.</t>
    <phoneticPr fontId="1" type="noConversion"/>
  </si>
  <si>
    <t>식이섬유</t>
    <phoneticPr fontId="1" type="noConversion"/>
  </si>
  <si>
    <t>섭취비율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</si>
  <si>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</si>
  <si>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</si>
  <si>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</si>
  <si>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충분섭취량</t>
    <phoneticPr fontId="1" type="noConversion"/>
  </si>
  <si>
    <t>정보</t>
    <phoneticPr fontId="1" type="noConversion"/>
  </si>
  <si>
    <t>(설문지 : FFQ 95문항 설문지, 사용자 : 성희동, ID : H1900842)</t>
  </si>
  <si>
    <t>출력시각</t>
    <phoneticPr fontId="1" type="noConversion"/>
  </si>
  <si>
    <t>2021년 08월 26일 16:37:41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</si>
  <si>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</si>
  <si>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</si>
  <si>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</si>
  <si>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</si>
  <si>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</si>
  <si>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</si>
  <si>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</si>
  <si>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</si>
  <si>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</si>
  <si>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</si>
  <si>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</si>
  <si>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</si>
  <si>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</si>
  <si>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</si>
  <si>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</si>
  <si>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</si>
  <si>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</si>
  <si>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</si>
  <si>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</si>
  <si>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</si>
  <si>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</si>
  <si>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</si>
  <si>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</si>
  <si>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</si>
  <si>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</si>
  <si>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</si>
  <si>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</si>
  <si>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</si>
  <si>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</si>
  <si>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</si>
  <si>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</si>
  <si>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</si>
  <si>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</si>
  <si>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</si>
  <si>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</si>
  <si>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</si>
  <si>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H1900842</t>
  </si>
  <si>
    <t>성희동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</si>
</sst>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117.66479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6.5538683000000004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3.5695712999999998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1951.3336999999999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6541.0186000000003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405.23455999999999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221.87934999999999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16.729133999999998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1502.7563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5.7716653E-2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4.0500309999999997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50.458224999999999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357.22176999999999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139.05887999999999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6.8959999999999999</c:v>
                </c:pt>
                <c:pt idx="1">
                  <c:v>17.661999999999999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23.724695000000001</c:v>
                </c:pt>
                <c:pt idx="1">
                  <c:v>26.468208000000001</c:v>
                </c:pt>
                <c:pt idx="2">
                  <c:v>21.057133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1471.3693000000001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41.588769999999997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65.828000000000003</c:v>
                </c:pt>
                <c:pt idx="1">
                  <c:v>13.835000000000001</c:v>
                </c:pt>
                <c:pt idx="2">
                  <c:v>20.337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2773.5151000000001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371.5179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1091.19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9.3780040000000007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11547.415000000001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29.243708000000002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3.2461503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550.01289999999995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3.6428246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25.316748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3.2461503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1159.3514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13.7519045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성희동, ID : H1900842)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16:37:41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2773.5151000000001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117.66479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50.458224999999999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65.828000000000003</v>
      </c>
      <c r="G8" s="59">
        <f>'DRIs DATA 입력'!G8</f>
        <v>13.835000000000001</v>
      </c>
      <c r="H8" s="59">
        <f>'DRIs DATA 입력'!H8</f>
        <v>20.337</v>
      </c>
      <c r="I8" s="55"/>
      <c r="J8" s="59" t="s">
        <v>215</v>
      </c>
      <c r="K8" s="59">
        <f>'DRIs DATA 입력'!K8</f>
        <v>6.8959999999999999</v>
      </c>
      <c r="L8" s="59">
        <f>'DRIs DATA 입력'!L8</f>
        <v>17.661999999999999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1471.3693000000001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41.588769999999997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9.3780040000000007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550.01289999999995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371.5179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3.2329110000000001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3.6428246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25.316748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3.2461503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1159.3514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13.7519045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6.5538683000000004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3.5695712999999998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1091.19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1951.3336999999999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11547.415000000001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6541.0186000000003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405.23455999999999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221.87934999999999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29.243708000000002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16.729133999999998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1502.7563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5.7716653E-2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4.0500309999999997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357.22176999999999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139.05887999999999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315</v>
      </c>
      <c r="B1" s="55" t="s">
        <v>316</v>
      </c>
      <c r="G1" s="56" t="s">
        <v>317</v>
      </c>
      <c r="H1" s="55" t="s">
        <v>318</v>
      </c>
    </row>
    <row r="3" spans="1:27" x14ac:dyDescent="0.3">
      <c r="A3" s="65" t="s">
        <v>319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320</v>
      </c>
      <c r="B4" s="66"/>
      <c r="C4" s="66"/>
      <c r="E4" s="62" t="s">
        <v>321</v>
      </c>
      <c r="F4" s="63"/>
      <c r="G4" s="63"/>
      <c r="H4" s="64"/>
      <c r="J4" s="62" t="s">
        <v>322</v>
      </c>
      <c r="K4" s="63"/>
      <c r="L4" s="64"/>
      <c r="N4" s="66" t="s">
        <v>323</v>
      </c>
      <c r="O4" s="66"/>
      <c r="P4" s="66"/>
      <c r="Q4" s="66"/>
      <c r="R4" s="66"/>
      <c r="S4" s="66"/>
      <c r="U4" s="66" t="s">
        <v>309</v>
      </c>
      <c r="V4" s="66"/>
      <c r="W4" s="66"/>
      <c r="X4" s="66"/>
      <c r="Y4" s="66"/>
      <c r="Z4" s="66"/>
    </row>
    <row r="5" spans="1:27" x14ac:dyDescent="0.3">
      <c r="A5" s="60"/>
      <c r="B5" s="60" t="s">
        <v>324</v>
      </c>
      <c r="C5" s="60" t="s">
        <v>325</v>
      </c>
      <c r="E5" s="60"/>
      <c r="F5" s="60" t="s">
        <v>326</v>
      </c>
      <c r="G5" s="60" t="s">
        <v>327</v>
      </c>
      <c r="H5" s="60" t="s">
        <v>328</v>
      </c>
      <c r="J5" s="60"/>
      <c r="K5" s="60" t="s">
        <v>329</v>
      </c>
      <c r="L5" s="60" t="s">
        <v>330</v>
      </c>
      <c r="N5" s="60"/>
      <c r="O5" s="60" t="s">
        <v>331</v>
      </c>
      <c r="P5" s="60" t="s">
        <v>332</v>
      </c>
      <c r="Q5" s="60" t="s">
        <v>314</v>
      </c>
      <c r="R5" s="60" t="s">
        <v>313</v>
      </c>
      <c r="S5" s="60" t="s">
        <v>312</v>
      </c>
      <c r="U5" s="60"/>
      <c r="V5" s="60" t="s">
        <v>311</v>
      </c>
      <c r="W5" s="60" t="s">
        <v>332</v>
      </c>
      <c r="X5" s="60" t="s">
        <v>314</v>
      </c>
      <c r="Y5" s="60" t="s">
        <v>333</v>
      </c>
      <c r="Z5" s="60" t="s">
        <v>325</v>
      </c>
    </row>
    <row r="6" spans="1:27" x14ac:dyDescent="0.3">
      <c r="A6" s="60" t="s">
        <v>334</v>
      </c>
      <c r="B6" s="60">
        <v>2000</v>
      </c>
      <c r="C6" s="60">
        <v>2773.5151000000001</v>
      </c>
      <c r="E6" s="60" t="s">
        <v>335</v>
      </c>
      <c r="F6" s="60">
        <v>55</v>
      </c>
      <c r="G6" s="60">
        <v>15</v>
      </c>
      <c r="H6" s="60">
        <v>7</v>
      </c>
      <c r="J6" s="60" t="s">
        <v>336</v>
      </c>
      <c r="K6" s="60">
        <v>0.1</v>
      </c>
      <c r="L6" s="60">
        <v>4</v>
      </c>
      <c r="N6" s="60" t="s">
        <v>337</v>
      </c>
      <c r="O6" s="60">
        <v>45</v>
      </c>
      <c r="P6" s="60">
        <v>55</v>
      </c>
      <c r="Q6" s="60">
        <v>0</v>
      </c>
      <c r="R6" s="60">
        <v>0</v>
      </c>
      <c r="S6" s="60">
        <v>117.66479</v>
      </c>
      <c r="U6" s="60" t="s">
        <v>338</v>
      </c>
      <c r="V6" s="60">
        <v>0</v>
      </c>
      <c r="W6" s="60">
        <v>0</v>
      </c>
      <c r="X6" s="60">
        <v>25</v>
      </c>
      <c r="Y6" s="60">
        <v>0</v>
      </c>
      <c r="Z6" s="60">
        <v>50.458224999999999</v>
      </c>
    </row>
    <row r="7" spans="1:27" x14ac:dyDescent="0.3">
      <c r="E7" s="60" t="s">
        <v>339</v>
      </c>
      <c r="F7" s="60">
        <v>65</v>
      </c>
      <c r="G7" s="60">
        <v>30</v>
      </c>
      <c r="H7" s="60">
        <v>20</v>
      </c>
      <c r="J7" s="60" t="s">
        <v>340</v>
      </c>
      <c r="K7" s="60">
        <v>1</v>
      </c>
      <c r="L7" s="60">
        <v>10</v>
      </c>
    </row>
    <row r="8" spans="1:27" x14ac:dyDescent="0.3">
      <c r="E8" s="60" t="s">
        <v>310</v>
      </c>
      <c r="F8" s="60">
        <v>65.828000000000003</v>
      </c>
      <c r="G8" s="60">
        <v>13.835000000000001</v>
      </c>
      <c r="H8" s="60">
        <v>20.337</v>
      </c>
      <c r="J8" s="60" t="s">
        <v>341</v>
      </c>
      <c r="K8" s="60">
        <v>6.8959999999999999</v>
      </c>
      <c r="L8" s="60">
        <v>17.661999999999999</v>
      </c>
    </row>
    <row r="13" spans="1:27" x14ac:dyDescent="0.3">
      <c r="A13" s="61" t="s">
        <v>342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343</v>
      </c>
      <c r="B14" s="66"/>
      <c r="C14" s="66"/>
      <c r="D14" s="66"/>
      <c r="E14" s="66"/>
      <c r="F14" s="66"/>
      <c r="H14" s="66" t="s">
        <v>344</v>
      </c>
      <c r="I14" s="66"/>
      <c r="J14" s="66"/>
      <c r="K14" s="66"/>
      <c r="L14" s="66"/>
      <c r="M14" s="66"/>
      <c r="O14" s="66" t="s">
        <v>345</v>
      </c>
      <c r="P14" s="66"/>
      <c r="Q14" s="66"/>
      <c r="R14" s="66"/>
      <c r="S14" s="66"/>
      <c r="T14" s="66"/>
      <c r="V14" s="66" t="s">
        <v>292</v>
      </c>
      <c r="W14" s="66"/>
      <c r="X14" s="66"/>
      <c r="Y14" s="66"/>
      <c r="Z14" s="66"/>
      <c r="AA14" s="66"/>
    </row>
    <row r="15" spans="1:27" x14ac:dyDescent="0.3">
      <c r="A15" s="60"/>
      <c r="B15" s="60" t="s">
        <v>331</v>
      </c>
      <c r="C15" s="60" t="s">
        <v>307</v>
      </c>
      <c r="D15" s="60" t="s">
        <v>314</v>
      </c>
      <c r="E15" s="60" t="s">
        <v>313</v>
      </c>
      <c r="F15" s="60" t="s">
        <v>312</v>
      </c>
      <c r="H15" s="60"/>
      <c r="I15" s="60" t="s">
        <v>311</v>
      </c>
      <c r="J15" s="60" t="s">
        <v>346</v>
      </c>
      <c r="K15" s="60" t="s">
        <v>347</v>
      </c>
      <c r="L15" s="60" t="s">
        <v>348</v>
      </c>
      <c r="M15" s="60" t="s">
        <v>325</v>
      </c>
      <c r="O15" s="60"/>
      <c r="P15" s="60" t="s">
        <v>311</v>
      </c>
      <c r="Q15" s="60" t="s">
        <v>346</v>
      </c>
      <c r="R15" s="60" t="s">
        <v>314</v>
      </c>
      <c r="S15" s="60" t="s">
        <v>313</v>
      </c>
      <c r="T15" s="60" t="s">
        <v>312</v>
      </c>
      <c r="V15" s="60"/>
      <c r="W15" s="60" t="s">
        <v>311</v>
      </c>
      <c r="X15" s="60" t="s">
        <v>346</v>
      </c>
      <c r="Y15" s="60" t="s">
        <v>347</v>
      </c>
      <c r="Z15" s="60" t="s">
        <v>313</v>
      </c>
      <c r="AA15" s="60" t="s">
        <v>312</v>
      </c>
    </row>
    <row r="16" spans="1:27" x14ac:dyDescent="0.3">
      <c r="A16" s="60" t="s">
        <v>293</v>
      </c>
      <c r="B16" s="60">
        <v>500</v>
      </c>
      <c r="C16" s="60">
        <v>700</v>
      </c>
      <c r="D16" s="60">
        <v>0</v>
      </c>
      <c r="E16" s="60">
        <v>3000</v>
      </c>
      <c r="F16" s="60">
        <v>1471.3693000000001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41.588769999999997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9.3780040000000007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550.01289999999995</v>
      </c>
    </row>
    <row r="23" spans="1:62" x14ac:dyDescent="0.3">
      <c r="A23" s="61" t="s">
        <v>349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350</v>
      </c>
      <c r="B24" s="66"/>
      <c r="C24" s="66"/>
      <c r="D24" s="66"/>
      <c r="E24" s="66"/>
      <c r="F24" s="66"/>
      <c r="H24" s="66" t="s">
        <v>351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294</v>
      </c>
      <c r="W24" s="66"/>
      <c r="X24" s="66"/>
      <c r="Y24" s="66"/>
      <c r="Z24" s="66"/>
      <c r="AA24" s="66"/>
      <c r="AC24" s="66" t="s">
        <v>283</v>
      </c>
      <c r="AD24" s="66"/>
      <c r="AE24" s="66"/>
      <c r="AF24" s="66"/>
      <c r="AG24" s="66"/>
      <c r="AH24" s="66"/>
      <c r="AJ24" s="66" t="s">
        <v>352</v>
      </c>
      <c r="AK24" s="66"/>
      <c r="AL24" s="66"/>
      <c r="AM24" s="66"/>
      <c r="AN24" s="66"/>
      <c r="AO24" s="66"/>
      <c r="AQ24" s="66" t="s">
        <v>291</v>
      </c>
      <c r="AR24" s="66"/>
      <c r="AS24" s="66"/>
      <c r="AT24" s="66"/>
      <c r="AU24" s="66"/>
      <c r="AV24" s="66"/>
      <c r="AX24" s="66" t="s">
        <v>353</v>
      </c>
      <c r="AY24" s="66"/>
      <c r="AZ24" s="66"/>
      <c r="BA24" s="66"/>
      <c r="BB24" s="66"/>
      <c r="BC24" s="66"/>
      <c r="BE24" s="66" t="s">
        <v>354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311</v>
      </c>
      <c r="C25" s="60" t="s">
        <v>346</v>
      </c>
      <c r="D25" s="60" t="s">
        <v>314</v>
      </c>
      <c r="E25" s="60" t="s">
        <v>313</v>
      </c>
      <c r="F25" s="60" t="s">
        <v>325</v>
      </c>
      <c r="H25" s="60"/>
      <c r="I25" s="60" t="s">
        <v>311</v>
      </c>
      <c r="J25" s="60" t="s">
        <v>346</v>
      </c>
      <c r="K25" s="60" t="s">
        <v>347</v>
      </c>
      <c r="L25" s="60" t="s">
        <v>313</v>
      </c>
      <c r="M25" s="60" t="s">
        <v>312</v>
      </c>
      <c r="O25" s="60"/>
      <c r="P25" s="60" t="s">
        <v>311</v>
      </c>
      <c r="Q25" s="60" t="s">
        <v>332</v>
      </c>
      <c r="R25" s="60" t="s">
        <v>314</v>
      </c>
      <c r="S25" s="60" t="s">
        <v>333</v>
      </c>
      <c r="T25" s="60" t="s">
        <v>312</v>
      </c>
      <c r="V25" s="60"/>
      <c r="W25" s="60" t="s">
        <v>277</v>
      </c>
      <c r="X25" s="60" t="s">
        <v>282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282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282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282</v>
      </c>
      <c r="AT25" s="60" t="s">
        <v>278</v>
      </c>
      <c r="AU25" s="60" t="s">
        <v>333</v>
      </c>
      <c r="AV25" s="60" t="s">
        <v>276</v>
      </c>
      <c r="AX25" s="60"/>
      <c r="AY25" s="60" t="s">
        <v>277</v>
      </c>
      <c r="AZ25" s="60" t="s">
        <v>282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282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371.5179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3.2329110000000001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3.6428246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25.316748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3.2461503</v>
      </c>
      <c r="AJ26" s="60" t="s">
        <v>284</v>
      </c>
      <c r="AK26" s="60">
        <v>320</v>
      </c>
      <c r="AL26" s="60">
        <v>400</v>
      </c>
      <c r="AM26" s="60">
        <v>0</v>
      </c>
      <c r="AN26" s="60">
        <v>1000</v>
      </c>
      <c r="AO26" s="60">
        <v>1159.3514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13.7519045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6.5538683000000004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3.5695712999999998</v>
      </c>
    </row>
    <row r="33" spans="1:68" x14ac:dyDescent="0.3">
      <c r="A33" s="61" t="s">
        <v>295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296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297</v>
      </c>
      <c r="W34" s="66"/>
      <c r="X34" s="66"/>
      <c r="Y34" s="66"/>
      <c r="Z34" s="66"/>
      <c r="AA34" s="66"/>
      <c r="AC34" s="66" t="s">
        <v>285</v>
      </c>
      <c r="AD34" s="66"/>
      <c r="AE34" s="66"/>
      <c r="AF34" s="66"/>
      <c r="AG34" s="66"/>
      <c r="AH34" s="66"/>
      <c r="AJ34" s="66" t="s">
        <v>280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282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282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282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282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282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282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1091.19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1951.3336999999999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11547.415000000001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6541.0186000000003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405.23455999999999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221.87934999999999</v>
      </c>
    </row>
    <row r="43" spans="1:68" x14ac:dyDescent="0.3">
      <c r="A43" s="61" t="s">
        <v>286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287</v>
      </c>
      <c r="B44" s="66"/>
      <c r="C44" s="66"/>
      <c r="D44" s="66"/>
      <c r="E44" s="66"/>
      <c r="F44" s="66"/>
      <c r="H44" s="66" t="s">
        <v>298</v>
      </c>
      <c r="I44" s="66"/>
      <c r="J44" s="66"/>
      <c r="K44" s="66"/>
      <c r="L44" s="66"/>
      <c r="M44" s="66"/>
      <c r="O44" s="66" t="s">
        <v>299</v>
      </c>
      <c r="P44" s="66"/>
      <c r="Q44" s="66"/>
      <c r="R44" s="66"/>
      <c r="S44" s="66"/>
      <c r="T44" s="66"/>
      <c r="V44" s="66" t="s">
        <v>288</v>
      </c>
      <c r="W44" s="66"/>
      <c r="X44" s="66"/>
      <c r="Y44" s="66"/>
      <c r="Z44" s="66"/>
      <c r="AA44" s="66"/>
      <c r="AC44" s="66" t="s">
        <v>300</v>
      </c>
      <c r="AD44" s="66"/>
      <c r="AE44" s="66"/>
      <c r="AF44" s="66"/>
      <c r="AG44" s="66"/>
      <c r="AH44" s="66"/>
      <c r="AJ44" s="66" t="s">
        <v>301</v>
      </c>
      <c r="AK44" s="66"/>
      <c r="AL44" s="66"/>
      <c r="AM44" s="66"/>
      <c r="AN44" s="66"/>
      <c r="AO44" s="66"/>
      <c r="AQ44" s="66" t="s">
        <v>281</v>
      </c>
      <c r="AR44" s="66"/>
      <c r="AS44" s="66"/>
      <c r="AT44" s="66"/>
      <c r="AU44" s="66"/>
      <c r="AV44" s="66"/>
      <c r="AX44" s="66" t="s">
        <v>289</v>
      </c>
      <c r="AY44" s="66"/>
      <c r="AZ44" s="66"/>
      <c r="BA44" s="66"/>
      <c r="BB44" s="66"/>
      <c r="BC44" s="66"/>
      <c r="BE44" s="66" t="s">
        <v>302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282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282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282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282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282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282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282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282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282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29.243708000000002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16.729133999999998</v>
      </c>
      <c r="O46" s="60" t="s">
        <v>290</v>
      </c>
      <c r="P46" s="60">
        <v>600</v>
      </c>
      <c r="Q46" s="60">
        <v>800</v>
      </c>
      <c r="R46" s="60">
        <v>0</v>
      </c>
      <c r="S46" s="60">
        <v>10000</v>
      </c>
      <c r="T46" s="60">
        <v>1502.7563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5.7716653E-2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4.0500309999999997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357.22176999999999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139.05887999999999</v>
      </c>
      <c r="AX46" s="60" t="s">
        <v>303</v>
      </c>
      <c r="AY46" s="60"/>
      <c r="AZ46" s="60"/>
      <c r="BA46" s="60"/>
      <c r="BB46" s="60"/>
      <c r="BC46" s="60"/>
      <c r="BE46" s="60" t="s">
        <v>304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355</v>
      </c>
      <c r="B2" s="55" t="s">
        <v>356</v>
      </c>
      <c r="C2" s="55" t="s">
        <v>306</v>
      </c>
      <c r="D2" s="55">
        <v>66</v>
      </c>
      <c r="E2" s="55">
        <v>2773.5151000000001</v>
      </c>
      <c r="F2" s="55">
        <v>380.86950000000002</v>
      </c>
      <c r="G2" s="55">
        <v>80.048609999999996</v>
      </c>
      <c r="H2" s="55">
        <v>31.429632000000002</v>
      </c>
      <c r="I2" s="55">
        <v>48.618972999999997</v>
      </c>
      <c r="J2" s="55">
        <v>117.66479</v>
      </c>
      <c r="K2" s="55">
        <v>45.650691999999999</v>
      </c>
      <c r="L2" s="55">
        <v>72.014099999999999</v>
      </c>
      <c r="M2" s="55">
        <v>50.458224999999999</v>
      </c>
      <c r="N2" s="55">
        <v>6.0993870000000001</v>
      </c>
      <c r="O2" s="55">
        <v>31.410477</v>
      </c>
      <c r="P2" s="55">
        <v>2380.223</v>
      </c>
      <c r="Q2" s="55">
        <v>50.401649999999997</v>
      </c>
      <c r="R2" s="55">
        <v>1471.3693000000001</v>
      </c>
      <c r="S2" s="55">
        <v>377.28161999999998</v>
      </c>
      <c r="T2" s="55">
        <v>13129.046</v>
      </c>
      <c r="U2" s="55">
        <v>9.3780040000000007</v>
      </c>
      <c r="V2" s="55">
        <v>41.588769999999997</v>
      </c>
      <c r="W2" s="55">
        <v>550.01289999999995</v>
      </c>
      <c r="X2" s="55">
        <v>371.5179</v>
      </c>
      <c r="Y2" s="55">
        <v>3.2329110000000001</v>
      </c>
      <c r="Z2" s="55">
        <v>3.6428246</v>
      </c>
      <c r="AA2" s="55">
        <v>25.316748</v>
      </c>
      <c r="AB2" s="55">
        <v>3.2461503</v>
      </c>
      <c r="AC2" s="55">
        <v>1159.3514</v>
      </c>
      <c r="AD2" s="55">
        <v>13.7519045</v>
      </c>
      <c r="AE2" s="55">
        <v>6.5538683000000004</v>
      </c>
      <c r="AF2" s="55">
        <v>3.5695712999999998</v>
      </c>
      <c r="AG2" s="55">
        <v>1091.19</v>
      </c>
      <c r="AH2" s="55">
        <v>550.02686000000006</v>
      </c>
      <c r="AI2" s="55">
        <v>541.16309999999999</v>
      </c>
      <c r="AJ2" s="55">
        <v>1951.3336999999999</v>
      </c>
      <c r="AK2" s="55">
        <v>11547.415000000001</v>
      </c>
      <c r="AL2" s="55">
        <v>405.23455999999999</v>
      </c>
      <c r="AM2" s="55">
        <v>6541.0186000000003</v>
      </c>
      <c r="AN2" s="55">
        <v>221.87934999999999</v>
      </c>
      <c r="AO2" s="55">
        <v>29.243708000000002</v>
      </c>
      <c r="AP2" s="55">
        <v>20.371668</v>
      </c>
      <c r="AQ2" s="55">
        <v>8.8720400000000001</v>
      </c>
      <c r="AR2" s="55">
        <v>16.729133999999998</v>
      </c>
      <c r="AS2" s="55">
        <v>1502.7563</v>
      </c>
      <c r="AT2" s="55">
        <v>5.7716653E-2</v>
      </c>
      <c r="AU2" s="55">
        <v>4.0500309999999997</v>
      </c>
      <c r="AV2" s="55">
        <v>357.22176999999999</v>
      </c>
      <c r="AW2" s="55">
        <v>139.05887999999999</v>
      </c>
      <c r="AX2" s="55">
        <v>0.67675315999999996</v>
      </c>
      <c r="AY2" s="55">
        <v>1.9881496000000001</v>
      </c>
      <c r="AZ2" s="55">
        <v>989.33434999999997</v>
      </c>
      <c r="BA2" s="55">
        <v>71.291565000000006</v>
      </c>
      <c r="BB2" s="55">
        <v>23.724695000000001</v>
      </c>
      <c r="BC2" s="55">
        <v>26.468208000000001</v>
      </c>
      <c r="BD2" s="55">
        <v>21.057133</v>
      </c>
      <c r="BE2" s="55">
        <v>0.99333565999999995</v>
      </c>
      <c r="BF2" s="55">
        <v>4.886069</v>
      </c>
      <c r="BG2" s="55">
        <v>1.3877448000000001E-2</v>
      </c>
      <c r="BH2" s="55">
        <v>6.8246310000000004E-2</v>
      </c>
      <c r="BI2" s="55">
        <v>5.1317910000000001E-2</v>
      </c>
      <c r="BJ2" s="55">
        <v>0.17556310999999999</v>
      </c>
      <c r="BK2" s="55">
        <v>1.067496E-3</v>
      </c>
      <c r="BL2" s="55">
        <v>0.56033630000000001</v>
      </c>
      <c r="BM2" s="55">
        <v>5.8036760000000003</v>
      </c>
      <c r="BN2" s="55">
        <v>1.5811894</v>
      </c>
      <c r="BO2" s="55">
        <v>112.10175</v>
      </c>
      <c r="BP2" s="55">
        <v>18.115335000000002</v>
      </c>
      <c r="BQ2" s="55">
        <v>39.927635000000002</v>
      </c>
      <c r="BR2" s="55">
        <v>150.85506000000001</v>
      </c>
      <c r="BS2" s="55">
        <v>50.132939999999998</v>
      </c>
      <c r="BT2" s="55">
        <v>16.961497999999999</v>
      </c>
      <c r="BU2" s="55">
        <v>0.22153713999999999</v>
      </c>
      <c r="BV2" s="55">
        <v>5.932275E-2</v>
      </c>
      <c r="BW2" s="55">
        <v>1.2330304000000001</v>
      </c>
      <c r="BX2" s="55">
        <v>2.0282434999999999</v>
      </c>
      <c r="BY2" s="55">
        <v>0.34278365999999999</v>
      </c>
      <c r="BZ2" s="55">
        <v>6.1066739999999999E-4</v>
      </c>
      <c r="CA2" s="55">
        <v>3.3998702000000001</v>
      </c>
      <c r="CB2" s="55">
        <v>2.8536200000000001E-2</v>
      </c>
      <c r="CC2" s="55">
        <v>0.55359519999999995</v>
      </c>
      <c r="CD2" s="55">
        <v>1.8688784000000001</v>
      </c>
      <c r="CE2" s="55">
        <v>9.2956120000000003E-2</v>
      </c>
      <c r="CF2" s="55">
        <v>0.24650052</v>
      </c>
      <c r="CG2" s="55">
        <v>0</v>
      </c>
      <c r="CH2" s="55">
        <v>5.9147887000000003E-2</v>
      </c>
      <c r="CI2" s="55">
        <v>1.9428639999999999E-7</v>
      </c>
      <c r="CJ2" s="55">
        <v>4.1415819999999997</v>
      </c>
      <c r="CK2" s="55">
        <v>1.5199947E-2</v>
      </c>
      <c r="CL2" s="55">
        <v>3.0212498000000001</v>
      </c>
      <c r="CM2" s="55">
        <v>5.4698285999999996</v>
      </c>
      <c r="CN2" s="55">
        <v>2569.8904000000002</v>
      </c>
      <c r="CO2" s="55">
        <v>4552.9643999999998</v>
      </c>
      <c r="CP2" s="55">
        <v>3086.143</v>
      </c>
      <c r="CQ2" s="55">
        <v>1088.5833</v>
      </c>
      <c r="CR2" s="55">
        <v>525.14575000000002</v>
      </c>
      <c r="CS2" s="55">
        <v>466.43274000000002</v>
      </c>
      <c r="CT2" s="55">
        <v>2547.1714000000002</v>
      </c>
      <c r="CU2" s="55">
        <v>1743.7168999999999</v>
      </c>
      <c r="CV2" s="55">
        <v>1458.7755999999999</v>
      </c>
      <c r="CW2" s="55">
        <v>2061.192</v>
      </c>
      <c r="CX2" s="55">
        <v>603.22753999999998</v>
      </c>
      <c r="CY2" s="55">
        <v>3098.067</v>
      </c>
      <c r="CZ2" s="55">
        <v>1920.3517999999999</v>
      </c>
      <c r="DA2" s="55">
        <v>3755.4739</v>
      </c>
      <c r="DB2" s="55">
        <v>3496.5729999999999</v>
      </c>
      <c r="DC2" s="55">
        <v>5776.527</v>
      </c>
      <c r="DD2" s="55">
        <v>9686.7999999999993</v>
      </c>
      <c r="DE2" s="55">
        <v>2208.4177</v>
      </c>
      <c r="DF2" s="55">
        <v>4008.2908000000002</v>
      </c>
      <c r="DG2" s="55">
        <v>2226.6779999999999</v>
      </c>
      <c r="DH2" s="55">
        <v>111.727745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71.291565000000006</v>
      </c>
      <c r="B6">
        <f>BB2</f>
        <v>23.724695000000001</v>
      </c>
      <c r="C6">
        <f>BC2</f>
        <v>26.468208000000001</v>
      </c>
      <c r="D6">
        <f>BD2</f>
        <v>21.057133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10" sqref="E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20242</v>
      </c>
      <c r="C2" s="51">
        <f ca="1">YEAR(TODAY())-YEAR(B2)+IF(TODAY()&gt;=DATE(YEAR(TODAY()),MONTH(B2),DAY(B2)),0,-1)</f>
        <v>66</v>
      </c>
      <c r="E2" s="47">
        <v>174.6</v>
      </c>
      <c r="F2" s="48" t="s">
        <v>275</v>
      </c>
      <c r="G2" s="47">
        <v>75.7</v>
      </c>
      <c r="H2" s="46" t="s">
        <v>40</v>
      </c>
      <c r="I2" s="67">
        <f>ROUND(G3/E3^2,1)</f>
        <v>24.8</v>
      </c>
    </row>
    <row r="3" spans="1:9" x14ac:dyDescent="0.3">
      <c r="B3" t="s">
        <v>308</v>
      </c>
      <c r="E3" s="46">
        <f>E2/100</f>
        <v>1.746</v>
      </c>
      <c r="F3" s="46" t="s">
        <v>39</v>
      </c>
      <c r="G3" s="46">
        <f>G2</f>
        <v>75.7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성희동, ID : H1900842)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16:37:41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44412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66</v>
      </c>
      <c r="G12" s="89"/>
      <c r="H12" s="89"/>
      <c r="I12" s="89"/>
      <c r="K12" s="118">
        <f>'개인정보 및 신체계측 입력'!E2</f>
        <v>174.6</v>
      </c>
      <c r="L12" s="119"/>
      <c r="M12" s="112">
        <f>'개인정보 및 신체계측 입력'!G2</f>
        <v>75.7</v>
      </c>
      <c r="N12" s="113"/>
      <c r="O12" s="108" t="s">
        <v>270</v>
      </c>
      <c r="P12" s="102"/>
      <c r="Q12" s="85">
        <f>'개인정보 및 신체계측 입력'!I2</f>
        <v>24.8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성희동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65.828000000000003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13.835000000000001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20.337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0.8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17.7</v>
      </c>
      <c r="L72" s="34" t="s">
        <v>52</v>
      </c>
      <c r="M72" s="34">
        <f>ROUND('DRIs DATA'!K8,1)</f>
        <v>6.9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196.18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346.57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371.52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216.41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136.4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769.83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292.44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2021-08-27T01:46:30Z</dcterms:modified>
</cp:coreProperties>
</file>