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<sst xmlns="http://schemas.openxmlformats.org/spreadsheetml/2006/main" count="692" uniqueCount="337">
  <si>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</si>
  <si>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</si>
  <si>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</si>
  <si>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</si>
  <si>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</si>
  <si>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</si>
  <si>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</si>
  <si>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</si>
  <si>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</si>
  <si>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</si>
  <si>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</si>
  <si>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</si>
  <si>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</si>
  <si>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</si>
  <si>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</si>
  <si>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</si>
  <si>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</si>
  <si>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</si>
  <si>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</si>
  <si>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</si>
  <si>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</si>
  <si>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</si>
  <si>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</si>
  <si>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</si>
  <si>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</si>
  <si>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</si>
  <si>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</si>
  <si>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</si>
  <si>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</si>
  <si>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</si>
  <si>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</si>
  <si>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</si>
  <si>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</si>
  <si>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</si>
  <si>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</si>
  <si>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</si>
  <si>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</si>
  <si>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</si>
  <si>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</si>
  <si>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</si>
  <si>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</si>
  <si>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</si>
  <si>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</si>
  <si>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</si>
  <si>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</si>
  <si>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</si>
  <si>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</si>
  <si>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</si>
  <si>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</si>
  <si>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</si>
  <si>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</si>
  <si>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</si>
  <si>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</si>
  <si>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</si>
  <si>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</si>
  <si>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</si>
  <si>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</si>
  <si>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</si>
  <si>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</si>
  <si>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</si>
  <si>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</si>
  <si>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</si>
  <si>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</si>
  <si>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</si>
  <si>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</si>
  <si>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</si>
  <si>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</si>
  <si>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</si>
  <si>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</si>
  <si>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</si>
  <si>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</si>
  <si>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</si>
  <si>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</si>
  <si>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</si>
  <si>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</si>
  <si>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</si>
  <si>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</si>
  <si>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</si>
  <si>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</si>
  <si>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</si>
  <si>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</si>
  <si>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</si>
  <si>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</si>
  <si>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</si>
  <si>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</si>
  <si>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</si>
  <si>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</si>
  <si>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</si>
  <si>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</si>
  <si>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</si>
  <si>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</si>
  <si>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</si>
  <si>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</si>
  <si>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</si>
  <si>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</si>
  <si>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</si>
  <si>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</si>
  <si>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</si>
  <si>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</si>
  <si>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</si>
  <si>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</si>
  <si>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</si>
  <si>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</si>
  <si>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</si>
  <si>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</si>
  <si>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</si>
  <si>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</si>
  <si>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</si>
  <si>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</si>
  <si>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</si>
  <si>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</si>
  <si>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</si>
  <si>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</si>
  <si>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</si>
  <si>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</si>
  <si>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</si>
  <si>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</si>
  <si>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</si>
  <si>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</si>
  <si>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</si>
  <si>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</si>
  <si>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</si>
  <si>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</si>
  <si>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</si>
  <si>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</si>
  <si>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</si>
  <si>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</si>
  <si>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</si>
  <si>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</si>
  <si>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</si>
  <si>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</si>
  <si>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</si>
  <si>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</si>
  <si>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</si>
  <si>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</si>
  <si>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</si>
  <si>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</si>
  <si>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</si>
  <si>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</si>
  <si>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</si>
  <si>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</si>
  <si>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</si>
  <si>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</si>
  <si>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</si>
  <si>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</si>
  <si>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</si>
  <si>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</si>
  <si>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</si>
  <si>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</si>
  <si>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</si>
  <si>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</si>
  <si>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</si>
  <si>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</si>
  <si>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</si>
  <si>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</si>
  <si>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</si>
  <si>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</si>
  <si>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</si>
  <si>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</si>
  <si>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</si>
  <si>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</si>
  <si>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</si>
  <si>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</si>
  <si>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</si>
  <si>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</si>
  <si>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</si>
  <si>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</si>
  <si>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</si>
  <si>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</si>
  <si>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</si>
  <si>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</si>
  <si>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</si>
  <si>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</si>
  <si>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</si>
  <si>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</si>
  <si>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</si>
  <si>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</si>
  <si>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</si>
  <si>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</si>
  <si>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</si>
  <si>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</si>
  <si>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</si>
  <si>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</si>
  <si>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</si>
  <si>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</si>
  <si>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</si>
  <si>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</si>
  <si>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</si>
  <si>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</si>
  <si>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</si>
  <si>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</si>
  <si>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</si>
  <si>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</si>
  <si>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</si>
  <si>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</si>
  <si>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</si>
  <si>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</si>
  <si>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</si>
  <si>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</si>
  <si>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</si>
  <si>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</si>
  <si>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</si>
  <si>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</si>
  <si>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</si>
  <si>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</si>
  <si>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</si>
  <si>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</si>
  <si>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</si>
  <si>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</si>
  <si>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</si>
  <si>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</si>
  <si>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</si>
  <si>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</si>
  <si>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</si>
  <si>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</si>
  <si>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</si>
  <si>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</si>
  <si>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</si>
  <si>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</si>
  <si>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</si>
  <si>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</si>
  <si>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</si>
  <si>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</si>
  <si>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</si>
  <si>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</si>
  <si>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</si>
  <si>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</si>
  <si>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</si>
  <si>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</si>
  <si>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</si>
  <si>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</si>
  <si>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</si>
  <si>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</si>
  <si>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</si>
  <si>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</si>
  <si>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</si>
  <si>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</si>
  <si>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</si>
  <si>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</si>
  <si>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</si>
  <si>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</si>
  <si>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</si>
  <si>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</si>
  <si>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</si>
  <si>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</si>
  <si>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</si>
  <si>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</si>
  <si>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</si>
  <si>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</si>
  <si>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</si>
  <si>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</si>
  <si>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</si>
  <si>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</si>
  <si>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</si>
  <si>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</si>
  <si>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</si>
  <si>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</si>
  <si>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</si>
  <si>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</si>
  <si>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</si>
  <si>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</si>
  <si>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</si>
  <si>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</si>
  <si>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</si>
  <si>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</si>
  <si>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</si>
  <si>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</si>
  <si>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</si>
  <si>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</si>
  <si>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</si>
  <si>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</si>
  <si>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</si>
  <si>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</si>
  <si>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</si>
  <si>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</si>
  <si>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</si>
  <si>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</si>
  <si>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</si>
  <si>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</si>
  <si>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</si>
  <si>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</si>
  <si>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</si>
  <si>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</si>
  <si>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</si>
  <si>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</si>
  <si>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</si>
  <si>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</si>
  <si>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</si>
  <si>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</si>
  <si>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</si>
  <si>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</si>
  <si>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</si>
  <si>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</si>
  <si>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</si>
  <si>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</si>
  <si>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</si>
  <si>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</si>
  <si>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</si>
  <si>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</si>
  <si>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</si>
  <si>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</si>
  <si>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</si>
  <si>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</si>
  <si>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</si>
  <si>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</si>
  <si>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</si>
  <si>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</si>
  <si>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</si>
  <si>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</si>
  <si>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</si>
  <si>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</si>
  <si>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</si>
  <si>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</si>
  <si>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</si>
  <si>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</si>
  <si>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</si>
  <si>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</si>
  <si>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</si>
  <si>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</si>
  <si>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</si>
  <si>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</si>
  <si>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</si>
  <si>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</si>
  <si>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</si>
  <si>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</si>
  <si>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</si>
  <si>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</si>
  <si>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</si>
  <si>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</si>
  <si>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(설문지 : FFQ 95문항 설문지, 사용자 : 정남순, ID : H1900843)</t>
  </si>
  <si>
    <t>출력시각</t>
    <phoneticPr fontId="1" type="noConversion"/>
  </si>
  <si>
    <t>2021년 08월 27일 14:30:15</t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</si>
  <si>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</si>
  <si>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</si>
  <si>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</si>
  <si>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H1900843</t>
  </si>
  <si>
    <t>정남순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</si>
</sst>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91.665085000000005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5.3814425000000004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3.1540539999999999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1670.2462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4600.2655999999997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351.87002999999999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161.32103000000001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13.394655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1118.3434999999999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3.3599555000000003E-2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3.8011974999999998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35.070827000000001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245.06891999999999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128.61762999999999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</c:v>
                </c:pt>
                <c:pt idx="1">
                  <c:v>18.056000000000001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19.023705</c:v>
                </c:pt>
                <c:pt idx="1">
                  <c:v>20.462337000000002</c:v>
                </c:pt>
                <c:pt idx="2">
                  <c:v>17.051656999999999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1098.9393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32.094481999999999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71.566000000000003</c:v>
                </c:pt>
                <c:pt idx="1">
                  <c:v>11.462</c:v>
                </c:pt>
                <c:pt idx="2">
                  <c:v>16.972000000000001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2474.0880999999999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228.68808000000001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827.66472999999996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7.8372836000000001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7406.07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20.620996000000002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2.2621536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343.0249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2.893459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18.854769999999998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2.2621536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867.21123999999998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9.6617599999999992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정남순, ID : H1900843)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14:30:15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2474.0880999999999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91.665085000000005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35.070827000000001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71.566000000000003</v>
      </c>
      <c r="G8" s="59">
        <f>'DRIs DATA 입력'!G8</f>
        <v>11.462</v>
      </c>
      <c r="H8" s="59">
        <f>'DRIs DATA 입력'!H8</f>
        <v>16.972000000000001</v>
      </c>
      <c r="I8" s="55"/>
      <c r="J8" s="59" t="s">
        <v>215</v>
      </c>
      <c r="K8" s="59">
        <f>'DRIs DATA 입력'!K8</f>
        <v>4.5</v>
      </c>
      <c r="L8" s="59">
        <f>'DRIs DATA 입력'!L8</f>
        <v>18.056000000000001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1098.9393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32.094481999999999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7.8372836000000001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343.0249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228.68808000000001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2.3121060999999998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2.893459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18.854769999999998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2.2621536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867.21123999999998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9.6617599999999992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5.3814425000000004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3.1540539999999999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827.66472999999996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1670.2462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7406.07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4600.2655999999997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351.87002999999999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161.32103000000001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20.620996000000002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13.394655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1118.3434999999999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3.3599555000000003E-2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3.8011974999999998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245.06891999999999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128.61762999999999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8" sqref="I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329</v>
      </c>
      <c r="G1" s="56" t="s">
        <v>330</v>
      </c>
      <c r="H1" s="55" t="s">
        <v>331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2474.0880999999999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91.665085000000005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35.070827000000001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71.566000000000003</v>
      </c>
      <c r="G8" s="60">
        <v>11.462</v>
      </c>
      <c r="H8" s="60">
        <v>16.972000000000001</v>
      </c>
      <c r="J8" s="60" t="s">
        <v>299</v>
      </c>
      <c r="K8" s="60">
        <v>4.5</v>
      </c>
      <c r="L8" s="60">
        <v>18.056000000000001</v>
      </c>
    </row>
    <row r="13" spans="1:27" x14ac:dyDescent="0.3">
      <c r="A13" s="64" t="s">
        <v>332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333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1098.9393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32.094481999999999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7.8372836000000001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343.0249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228.68808000000001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2.3121060999999998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2.893459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18.854769999999998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2.2621536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867.21123999999998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9.6617599999999992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5.3814425000000004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3.1540539999999999</v>
      </c>
    </row>
    <row r="33" spans="1:68" x14ac:dyDescent="0.3">
      <c r="A33" s="64" t="s">
        <v>334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827.66472999999996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1670.2462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7406.07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4600.2655999999997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351.87002999999999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161.32103000000001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20.620996000000002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13.394655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1118.3434999999999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3.3599555000000003E-2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3.8011974999999998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245.06891999999999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128.61762999999999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64</v>
      </c>
      <c r="E2" s="55">
        <v>2474.0880999999999</v>
      </c>
      <c r="F2" s="55">
        <v>386.51898</v>
      </c>
      <c r="G2" s="55">
        <v>61.906889999999997</v>
      </c>
      <c r="H2" s="55">
        <v>25.076405000000001</v>
      </c>
      <c r="I2" s="55">
        <v>36.830486000000001</v>
      </c>
      <c r="J2" s="55">
        <v>91.665085000000005</v>
      </c>
      <c r="K2" s="55">
        <v>40.101480000000002</v>
      </c>
      <c r="L2" s="55">
        <v>51.563606</v>
      </c>
      <c r="M2" s="55">
        <v>35.070827000000001</v>
      </c>
      <c r="N2" s="55">
        <v>4.4388474999999996</v>
      </c>
      <c r="O2" s="55">
        <v>21.250409999999999</v>
      </c>
      <c r="P2" s="55">
        <v>1567.8154</v>
      </c>
      <c r="Q2" s="55">
        <v>33.599879999999999</v>
      </c>
      <c r="R2" s="55">
        <v>1098.9393</v>
      </c>
      <c r="S2" s="55">
        <v>330.221</v>
      </c>
      <c r="T2" s="55">
        <v>9224.6119999999992</v>
      </c>
      <c r="U2" s="55">
        <v>7.8372836000000001</v>
      </c>
      <c r="V2" s="55">
        <v>32.094481999999999</v>
      </c>
      <c r="W2" s="55">
        <v>343.0249</v>
      </c>
      <c r="X2" s="55">
        <v>228.68808000000001</v>
      </c>
      <c r="Y2" s="55">
        <v>2.3121060999999998</v>
      </c>
      <c r="Z2" s="55">
        <v>2.893459</v>
      </c>
      <c r="AA2" s="55">
        <v>18.854769999999998</v>
      </c>
      <c r="AB2" s="55">
        <v>2.2621536</v>
      </c>
      <c r="AC2" s="55">
        <v>867.21123999999998</v>
      </c>
      <c r="AD2" s="55">
        <v>9.6617599999999992</v>
      </c>
      <c r="AE2" s="55">
        <v>5.3814425000000004</v>
      </c>
      <c r="AF2" s="55">
        <v>3.1540539999999999</v>
      </c>
      <c r="AG2" s="55">
        <v>827.66472999999996</v>
      </c>
      <c r="AH2" s="55">
        <v>368.16433999999998</v>
      </c>
      <c r="AI2" s="55">
        <v>459.50042999999999</v>
      </c>
      <c r="AJ2" s="55">
        <v>1670.2462</v>
      </c>
      <c r="AK2" s="55">
        <v>7406.07</v>
      </c>
      <c r="AL2" s="55">
        <v>351.87002999999999</v>
      </c>
      <c r="AM2" s="55">
        <v>4600.2655999999997</v>
      </c>
      <c r="AN2" s="55">
        <v>161.32103000000001</v>
      </c>
      <c r="AO2" s="55">
        <v>20.620996000000002</v>
      </c>
      <c r="AP2" s="55">
        <v>14.315110000000001</v>
      </c>
      <c r="AQ2" s="55">
        <v>6.3058863000000001</v>
      </c>
      <c r="AR2" s="55">
        <v>13.394655</v>
      </c>
      <c r="AS2" s="55">
        <v>1118.3434999999999</v>
      </c>
      <c r="AT2" s="55">
        <v>3.3599555000000003E-2</v>
      </c>
      <c r="AU2" s="55">
        <v>3.8011974999999998</v>
      </c>
      <c r="AV2" s="55">
        <v>245.06891999999999</v>
      </c>
      <c r="AW2" s="55">
        <v>128.61762999999999</v>
      </c>
      <c r="AX2" s="55">
        <v>0.36095977000000001</v>
      </c>
      <c r="AY2" s="55">
        <v>1.3142735000000001</v>
      </c>
      <c r="AZ2" s="55">
        <v>891.64359999999999</v>
      </c>
      <c r="BA2" s="55">
        <v>56.577710000000003</v>
      </c>
      <c r="BB2" s="55">
        <v>19.023705</v>
      </c>
      <c r="BC2" s="55">
        <v>20.462337000000002</v>
      </c>
      <c r="BD2" s="55">
        <v>17.051656999999999</v>
      </c>
      <c r="BE2" s="55">
        <v>0.68453293999999998</v>
      </c>
      <c r="BF2" s="55">
        <v>3.7770693</v>
      </c>
      <c r="BG2" s="55">
        <v>1.3877448000000001E-2</v>
      </c>
      <c r="BH2" s="55">
        <v>6.8246310000000004E-2</v>
      </c>
      <c r="BI2" s="55">
        <v>5.1460899999999997E-2</v>
      </c>
      <c r="BJ2" s="55">
        <v>0.16711018999999999</v>
      </c>
      <c r="BK2" s="55">
        <v>1.067496E-3</v>
      </c>
      <c r="BL2" s="55">
        <v>0.42381000000000002</v>
      </c>
      <c r="BM2" s="55">
        <v>3.8448956000000001</v>
      </c>
      <c r="BN2" s="55">
        <v>0.9340096</v>
      </c>
      <c r="BO2" s="55">
        <v>84.558350000000004</v>
      </c>
      <c r="BP2" s="55">
        <v>12.336843500000001</v>
      </c>
      <c r="BQ2" s="55">
        <v>30.725857000000001</v>
      </c>
      <c r="BR2" s="55">
        <v>120.709335</v>
      </c>
      <c r="BS2" s="55">
        <v>45.70232</v>
      </c>
      <c r="BT2" s="55">
        <v>10.005979</v>
      </c>
      <c r="BU2" s="55">
        <v>0.12122244</v>
      </c>
      <c r="BV2" s="55">
        <v>2.9873239999999999E-2</v>
      </c>
      <c r="BW2" s="55">
        <v>0.77918535</v>
      </c>
      <c r="BX2" s="55">
        <v>1.3757215</v>
      </c>
      <c r="BY2" s="55">
        <v>0.28934008</v>
      </c>
      <c r="BZ2" s="55">
        <v>5.4808319999999995E-4</v>
      </c>
      <c r="CA2" s="55">
        <v>3.2328994</v>
      </c>
      <c r="CB2" s="55">
        <v>1.4329407000000001E-2</v>
      </c>
      <c r="CC2" s="55">
        <v>0.40867153000000001</v>
      </c>
      <c r="CD2" s="55">
        <v>0.95253193000000003</v>
      </c>
      <c r="CE2" s="55">
        <v>7.1694049999999995E-2</v>
      </c>
      <c r="CF2" s="55">
        <v>0.12634060999999999</v>
      </c>
      <c r="CG2" s="55">
        <v>0</v>
      </c>
      <c r="CH2" s="55">
        <v>3.8254469999999999E-2</v>
      </c>
      <c r="CI2" s="55">
        <v>1.2664964999999999E-3</v>
      </c>
      <c r="CJ2" s="55">
        <v>2.2828164000000002</v>
      </c>
      <c r="CK2" s="55">
        <v>1.3967323E-2</v>
      </c>
      <c r="CL2" s="55">
        <v>2.2174366000000001</v>
      </c>
      <c r="CM2" s="55">
        <v>3.6001468000000001</v>
      </c>
      <c r="CN2" s="55">
        <v>2345.5725000000002</v>
      </c>
      <c r="CO2" s="55">
        <v>4111.8969999999999</v>
      </c>
      <c r="CP2" s="55">
        <v>2137.1199000000001</v>
      </c>
      <c r="CQ2" s="55">
        <v>864.43024000000003</v>
      </c>
      <c r="CR2" s="55">
        <v>424.97417999999999</v>
      </c>
      <c r="CS2" s="55">
        <v>555.14660000000003</v>
      </c>
      <c r="CT2" s="55">
        <v>2298.5385999999999</v>
      </c>
      <c r="CU2" s="55">
        <v>1397.0853999999999</v>
      </c>
      <c r="CV2" s="55">
        <v>1802.4525000000001</v>
      </c>
      <c r="CW2" s="55">
        <v>1536.2026000000001</v>
      </c>
      <c r="CX2" s="55">
        <v>456.13400000000001</v>
      </c>
      <c r="CY2" s="55">
        <v>3042.9285</v>
      </c>
      <c r="CZ2" s="55">
        <v>1510.2067999999999</v>
      </c>
      <c r="DA2" s="55">
        <v>3210.8220000000001</v>
      </c>
      <c r="DB2" s="55">
        <v>3234.8337000000001</v>
      </c>
      <c r="DC2" s="55">
        <v>4703.143</v>
      </c>
      <c r="DD2" s="55">
        <v>7861.8909999999996</v>
      </c>
      <c r="DE2" s="55">
        <v>1435.0533</v>
      </c>
      <c r="DF2" s="55">
        <v>4050.9856</v>
      </c>
      <c r="DG2" s="55">
        <v>1779.404</v>
      </c>
      <c r="DH2" s="55">
        <v>57.288040000000002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56.577710000000003</v>
      </c>
      <c r="B6">
        <f>BB2</f>
        <v>19.023705</v>
      </c>
      <c r="C6">
        <f>BC2</f>
        <v>20.462337000000002</v>
      </c>
      <c r="D6">
        <f>BD2</f>
        <v>17.051656999999999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21033</v>
      </c>
      <c r="C2" s="51">
        <f ca="1">YEAR(TODAY())-YEAR(B2)+IF(TODAY()&gt;=DATE(YEAR(TODAY()),MONTH(B2),DAY(B2)),0,-1)</f>
        <v>64</v>
      </c>
      <c r="E2" s="47">
        <v>158.80000000000001</v>
      </c>
      <c r="F2" s="48" t="s">
        <v>275</v>
      </c>
      <c r="G2" s="47">
        <v>47.3</v>
      </c>
      <c r="H2" s="46" t="s">
        <v>40</v>
      </c>
      <c r="I2" s="67">
        <f>ROUND(G3/E3^2,1)</f>
        <v>18.8</v>
      </c>
    </row>
    <row r="3" spans="1:9" x14ac:dyDescent="0.3">
      <c r="E3" s="46">
        <f>E2/100</f>
        <v>1.5880000000000001</v>
      </c>
      <c r="F3" s="46" t="s">
        <v>39</v>
      </c>
      <c r="G3" s="46">
        <f>G2</f>
        <v>47.3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정남순, ID : H1900843)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14:30:15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158.80000000000001</v>
      </c>
      <c r="L12" s="124"/>
      <c r="M12" s="117">
        <f>'개인정보 및 신체계측 입력'!G2</f>
        <v>47.3</v>
      </c>
      <c r="N12" s="118"/>
      <c r="O12" s="113" t="s">
        <v>270</v>
      </c>
      <c r="P12" s="107"/>
      <c r="Q12" s="110">
        <f>'개인정보 및 신체계측 입력'!I2</f>
        <v>18.8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정남순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71.566000000000003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11.462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16.972000000000001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18.100000000000001</v>
      </c>
      <c r="L72" s="34" t="s">
        <v>52</v>
      </c>
      <c r="M72" s="34">
        <f>ROUND('DRIs DATA'!K8,1)</f>
        <v>4.5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146.53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267.45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228.69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150.81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103.46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493.74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206.21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2021-08-27T05:53:08Z</dcterms:modified>
</cp:coreProperties>
</file>