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<sst xmlns="http://schemas.openxmlformats.org/spreadsheetml/2006/main" count="692" uniqueCount="337">
  <si>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</si>
  <si>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</si>
  <si>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</si>
  <si>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</si>
  <si>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</si>
  <si>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</si>
  <si>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</si>
  <si>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</si>
  <si>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</si>
  <si>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</si>
  <si>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</si>
  <si>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</si>
  <si>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</si>
  <si>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</si>
  <si>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</si>
  <si>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</si>
  <si>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</si>
  <si>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</si>
  <si>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</si>
  <si>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</si>
  <si>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</si>
  <si>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</si>
  <si>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</si>
  <si>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</si>
  <si>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</si>
  <si>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</si>
  <si>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</si>
  <si>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</si>
  <si>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</si>
  <si>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</si>
  <si>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</si>
  <si>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</si>
  <si>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</si>
  <si>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</si>
  <si>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</si>
  <si>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</si>
  <si>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</si>
  <si>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</si>
  <si>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</si>
  <si>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</si>
  <si>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</si>
  <si>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</si>
  <si>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</si>
  <si>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</si>
  <si>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</si>
  <si>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</si>
  <si>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</si>
  <si>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</si>
  <si>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</si>
  <si>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</si>
  <si>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</si>
  <si>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</si>
  <si>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</si>
  <si>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</si>
  <si>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</si>
  <si>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</si>
  <si>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</si>
  <si>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</si>
  <si>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</si>
  <si>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</si>
  <si>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</si>
  <si>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</si>
  <si>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</si>
  <si>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</si>
  <si>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</si>
  <si>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</si>
  <si>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</si>
  <si>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</si>
  <si>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</si>
  <si>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</si>
  <si>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</si>
  <si>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</si>
  <si>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</si>
  <si>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</si>
  <si>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</si>
  <si>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</si>
  <si>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</si>
  <si>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</si>
  <si>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</si>
  <si>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</si>
  <si>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</si>
  <si>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</si>
  <si>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</si>
  <si>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</si>
  <si>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</si>
  <si>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</si>
  <si>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</si>
  <si>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</si>
  <si>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</si>
  <si>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</si>
  <si>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</si>
  <si>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</si>
  <si>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</si>
  <si>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</si>
  <si>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</si>
  <si>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</si>
  <si>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</si>
  <si>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</si>
  <si>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</si>
  <si>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</si>
  <si>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</si>
  <si>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</si>
  <si>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</si>
  <si>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</si>
  <si>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</si>
  <si>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</si>
  <si>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</si>
  <si>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</si>
  <si>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</si>
  <si>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</si>
  <si>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</si>
  <si>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</si>
  <si>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</si>
  <si>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</si>
  <si>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</si>
  <si>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</si>
  <si>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</si>
  <si>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</si>
  <si>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</si>
  <si>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</si>
  <si>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</si>
  <si>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</si>
  <si>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</si>
  <si>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</si>
  <si>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</si>
  <si>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</si>
  <si>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</si>
  <si>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</si>
  <si>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</si>
  <si>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</si>
  <si>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</si>
  <si>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</si>
  <si>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</si>
  <si>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</si>
  <si>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</si>
  <si>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</si>
  <si>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</si>
  <si>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</si>
  <si>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</si>
  <si>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</si>
  <si>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</si>
  <si>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</si>
  <si>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</si>
  <si>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</si>
  <si>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</si>
  <si>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</si>
  <si>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</si>
  <si>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</si>
  <si>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</si>
  <si>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</si>
  <si>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</si>
  <si>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</si>
  <si>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</si>
  <si>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</si>
  <si>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</si>
  <si>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</si>
  <si>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</si>
  <si>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</si>
  <si>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</si>
  <si>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</si>
  <si>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</si>
  <si>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</si>
  <si>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</si>
  <si>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</si>
  <si>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</si>
  <si>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</si>
  <si>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</si>
  <si>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</si>
  <si>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</si>
  <si>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</si>
  <si>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</si>
  <si>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</si>
  <si>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</si>
  <si>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</si>
  <si>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</si>
  <si>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</si>
  <si>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</si>
  <si>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</si>
  <si>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</si>
  <si>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</si>
  <si>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</si>
  <si>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</si>
  <si>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</si>
  <si>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</si>
  <si>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</si>
  <si>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</si>
  <si>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</si>
  <si>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</si>
  <si>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</si>
  <si>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</si>
  <si>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</si>
  <si>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</si>
  <si>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</si>
  <si>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</si>
  <si>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</si>
  <si>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</si>
  <si>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</si>
  <si>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</si>
  <si>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</si>
  <si>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</si>
  <si>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</si>
  <si>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</si>
  <si>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</si>
  <si>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</si>
  <si>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</si>
  <si>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</si>
  <si>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</si>
  <si>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</si>
  <si>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</si>
  <si>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</si>
  <si>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</si>
  <si>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</si>
  <si>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</si>
  <si>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</si>
  <si>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</si>
  <si>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</si>
  <si>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</si>
  <si>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</si>
  <si>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</si>
  <si>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</si>
  <si>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</si>
  <si>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</si>
  <si>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</si>
  <si>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</si>
  <si>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</si>
  <si>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</si>
  <si>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</si>
  <si>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</si>
  <si>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</si>
  <si>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</si>
  <si>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</si>
  <si>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</si>
  <si>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</si>
  <si>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</si>
  <si>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</si>
  <si>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</si>
  <si>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</si>
  <si>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</si>
  <si>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</si>
  <si>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</si>
  <si>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</si>
  <si>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</si>
  <si>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</si>
  <si>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</si>
  <si>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</si>
  <si>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</si>
  <si>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</si>
  <si>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</si>
  <si>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</si>
  <si>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</si>
  <si>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</si>
  <si>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</si>
  <si>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</si>
  <si>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</si>
  <si>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</si>
  <si>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</si>
  <si>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</si>
  <si>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</si>
  <si>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</si>
  <si>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</si>
  <si>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</si>
  <si>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</si>
  <si>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</si>
  <si>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</si>
  <si>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</si>
  <si>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</si>
  <si>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</si>
  <si>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</si>
  <si>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</si>
  <si>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</si>
  <si>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</si>
  <si>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</si>
  <si>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</si>
  <si>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</si>
  <si>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</si>
  <si>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</si>
  <si>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</si>
  <si>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</si>
  <si>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</si>
  <si>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</si>
  <si>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</si>
  <si>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</si>
  <si>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</si>
  <si>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</si>
  <si>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</si>
  <si>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</si>
  <si>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</si>
  <si>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</si>
  <si>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</si>
  <si>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</si>
  <si>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</si>
  <si>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</si>
  <si>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</si>
  <si>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</si>
  <si>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</si>
  <si>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</si>
  <si>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</si>
  <si>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</si>
  <si>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</si>
  <si>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</si>
  <si>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</si>
  <si>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</si>
  <si>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</si>
  <si>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</si>
  <si>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</si>
  <si>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</si>
  <si>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</si>
  <si>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</si>
  <si>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</si>
  <si>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</si>
  <si>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</si>
  <si>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</si>
  <si>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</si>
  <si>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</si>
  <si>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</si>
  <si>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</si>
  <si>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</si>
  <si>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</si>
  <si>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</si>
  <si>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</si>
  <si>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</si>
  <si>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</si>
  <si>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</si>
  <si>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</si>
  <si>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</si>
  <si>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</si>
  <si>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</si>
  <si>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</si>
  <si>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</si>
  <si>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</si>
  <si>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</si>
  <si>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</si>
  <si>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</si>
  <si>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(설문지 : FFQ 95문항 설문지, 사용자 : 김금진, ID : H1900844)</t>
  </si>
  <si>
    <t>2021년 08월 27일 14:31:58</t>
  </si>
  <si>
    <t>H1900844</t>
  </si>
  <si>
    <t>김금진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</si>
</sst>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71.474463999999998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2.5158385999999999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4.9480279999999999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1210.8150000000001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3216.4218999999998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176.58824000000001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139.32554999999999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10.9412985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659.41765999999996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4.3590690000000001E-2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3.1541936000000002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24.113361000000001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218.92975999999999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81.922079999999994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7.1639999999999997</c:v>
                </c:pt>
                <c:pt idx="1">
                  <c:v>16.120999999999999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12.611755</c:v>
                </c:pt>
                <c:pt idx="1">
                  <c:v>14.217969999999999</c:v>
                </c:pt>
                <c:pt idx="2">
                  <c:v>15.076608999999999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532.60540000000003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18.943522999999999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72.031000000000006</c:v>
                </c:pt>
                <c:pt idx="1">
                  <c:v>10.186</c:v>
                </c:pt>
                <c:pt idx="2">
                  <c:v>17.783999999999999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1850.6243999999999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138.42973000000001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528.98329999999999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5.2983140000000004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5237.6959999999999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14.597766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240.60794000000001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1.4385844000000001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17.121259999999999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513.86599999999999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8.5386340000000001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김금진, ID : H1900844)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14:31:58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1850.6243999999999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71.474463999999998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24.113361000000001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72.031000000000006</v>
      </c>
      <c r="G8" s="59">
        <f>'DRIs DATA 입력'!G8</f>
        <v>10.186</v>
      </c>
      <c r="H8" s="59">
        <f>'DRIs DATA 입력'!H8</f>
        <v>17.783999999999999</v>
      </c>
      <c r="I8" s="55"/>
      <c r="J8" s="59" t="s">
        <v>215</v>
      </c>
      <c r="K8" s="59">
        <f>'DRIs DATA 입력'!K8</f>
        <v>7.1639999999999997</v>
      </c>
      <c r="L8" s="59">
        <f>'DRIs DATA 입력'!L8</f>
        <v>16.120999999999999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532.60540000000003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18.943522999999999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5.2983140000000004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240.60794000000001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138.42973000000001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1.6144856999999999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1.4385844000000001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17.121259999999999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2.1368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513.86599999999999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8.5386340000000001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2.5158385999999999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4.9480279999999999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528.98329999999999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1210.8150000000001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5237.6959999999999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3216.4218999999998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176.58824000000001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139.32554999999999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14.597766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10.9412985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659.41765999999996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4.3590690000000001E-2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3.1541936000000002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218.92975999999999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81.922079999999994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5" sqref="N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328</v>
      </c>
      <c r="B1" s="55" t="s">
        <v>333</v>
      </c>
      <c r="G1" s="56" t="s">
        <v>329</v>
      </c>
      <c r="H1" s="55" t="s">
        <v>334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1850.6243999999999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71.474463999999998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24.113361000000001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72.031000000000006</v>
      </c>
      <c r="G8" s="60">
        <v>10.186</v>
      </c>
      <c r="H8" s="60">
        <v>17.783999999999999</v>
      </c>
      <c r="J8" s="60" t="s">
        <v>299</v>
      </c>
      <c r="K8" s="60">
        <v>7.1639999999999997</v>
      </c>
      <c r="L8" s="60">
        <v>16.120999999999999</v>
      </c>
    </row>
    <row r="13" spans="1:27" x14ac:dyDescent="0.3">
      <c r="A13" s="64" t="s">
        <v>330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532.60540000000003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18.943522999999999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5.2983140000000004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240.60794000000001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138.42973000000001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1.6144856999999999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1.4385844000000001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17.121259999999999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2.1368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513.86599999999999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8.5386340000000001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2.5158385999999999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4.9480279999999999</v>
      </c>
    </row>
    <row r="33" spans="1:68" x14ac:dyDescent="0.3">
      <c r="A33" s="64" t="s">
        <v>332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528.98329999999999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1210.8150000000001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5237.6959999999999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3216.4218999999998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176.58824000000001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139.32554999999999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14.597766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10.9412985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659.41765999999996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4.3590690000000001E-2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3.1541936000000002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218.92975999999999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81.922079999999994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287</v>
      </c>
      <c r="D2" s="55">
        <v>58</v>
      </c>
      <c r="E2" s="55">
        <v>1850.6243999999999</v>
      </c>
      <c r="F2" s="55">
        <v>289.50051999999999</v>
      </c>
      <c r="G2" s="55">
        <v>40.938335000000002</v>
      </c>
      <c r="H2" s="55">
        <v>20.365476999999998</v>
      </c>
      <c r="I2" s="55">
        <v>20.572856999999999</v>
      </c>
      <c r="J2" s="55">
        <v>71.474463999999998</v>
      </c>
      <c r="K2" s="55">
        <v>34.77073</v>
      </c>
      <c r="L2" s="55">
        <v>36.703735000000002</v>
      </c>
      <c r="M2" s="55">
        <v>24.113361000000001</v>
      </c>
      <c r="N2" s="55">
        <v>2.8444102</v>
      </c>
      <c r="O2" s="55">
        <v>14.059134999999999</v>
      </c>
      <c r="P2" s="55">
        <v>964.50305000000003</v>
      </c>
      <c r="Q2" s="55">
        <v>23.836169999999999</v>
      </c>
      <c r="R2" s="55">
        <v>532.60540000000003</v>
      </c>
      <c r="S2" s="55">
        <v>114.96493</v>
      </c>
      <c r="T2" s="55">
        <v>5011.6850000000004</v>
      </c>
      <c r="U2" s="55">
        <v>5.2983140000000004</v>
      </c>
      <c r="V2" s="55">
        <v>18.943522999999999</v>
      </c>
      <c r="W2" s="55">
        <v>240.60794000000001</v>
      </c>
      <c r="X2" s="55">
        <v>138.42973000000001</v>
      </c>
      <c r="Y2" s="55">
        <v>1.6144856999999999</v>
      </c>
      <c r="Z2" s="55">
        <v>1.4385844000000001</v>
      </c>
      <c r="AA2" s="55">
        <v>17.121259999999999</v>
      </c>
      <c r="AB2" s="55">
        <v>2.1368</v>
      </c>
      <c r="AC2" s="55">
        <v>513.86599999999999</v>
      </c>
      <c r="AD2" s="55">
        <v>8.5386340000000001</v>
      </c>
      <c r="AE2" s="55">
        <v>2.5158385999999999</v>
      </c>
      <c r="AF2" s="55">
        <v>4.9480279999999999</v>
      </c>
      <c r="AG2" s="55">
        <v>528.98329999999999</v>
      </c>
      <c r="AH2" s="55">
        <v>274.65897000000001</v>
      </c>
      <c r="AI2" s="55">
        <v>254.32433</v>
      </c>
      <c r="AJ2" s="55">
        <v>1210.8150000000001</v>
      </c>
      <c r="AK2" s="55">
        <v>5237.6959999999999</v>
      </c>
      <c r="AL2" s="55">
        <v>176.58824000000001</v>
      </c>
      <c r="AM2" s="55">
        <v>3216.4218999999998</v>
      </c>
      <c r="AN2" s="55">
        <v>139.32554999999999</v>
      </c>
      <c r="AO2" s="55">
        <v>14.597766</v>
      </c>
      <c r="AP2" s="55">
        <v>10.492167</v>
      </c>
      <c r="AQ2" s="55">
        <v>4.1055989999999998</v>
      </c>
      <c r="AR2" s="55">
        <v>10.9412985</v>
      </c>
      <c r="AS2" s="55">
        <v>659.41765999999996</v>
      </c>
      <c r="AT2" s="55">
        <v>4.3590690000000001E-2</v>
      </c>
      <c r="AU2" s="55">
        <v>3.1541936000000002</v>
      </c>
      <c r="AV2" s="55">
        <v>218.92975999999999</v>
      </c>
      <c r="AW2" s="55">
        <v>81.922079999999994</v>
      </c>
      <c r="AX2" s="55">
        <v>0.13409808000000001</v>
      </c>
      <c r="AY2" s="55">
        <v>1.1805589000000001</v>
      </c>
      <c r="AZ2" s="55">
        <v>271.97708</v>
      </c>
      <c r="BA2" s="55">
        <v>41.937347000000003</v>
      </c>
      <c r="BB2" s="55">
        <v>12.611755</v>
      </c>
      <c r="BC2" s="55">
        <v>14.217969999999999</v>
      </c>
      <c r="BD2" s="55">
        <v>15.076608999999999</v>
      </c>
      <c r="BE2" s="55">
        <v>1.4014006999999999</v>
      </c>
      <c r="BF2" s="55">
        <v>5.6838226000000001</v>
      </c>
      <c r="BG2" s="55">
        <v>2.7754896000000001E-3</v>
      </c>
      <c r="BH2" s="55">
        <v>2.8978101999999999E-2</v>
      </c>
      <c r="BI2" s="55">
        <v>2.2533022E-2</v>
      </c>
      <c r="BJ2" s="55">
        <v>9.1841339999999994E-2</v>
      </c>
      <c r="BK2" s="55">
        <v>2.1349920000000001E-4</v>
      </c>
      <c r="BL2" s="55">
        <v>0.29924539999999999</v>
      </c>
      <c r="BM2" s="55">
        <v>3.3607855</v>
      </c>
      <c r="BN2" s="55">
        <v>0.76154829999999996</v>
      </c>
      <c r="BO2" s="55">
        <v>50.241300000000003</v>
      </c>
      <c r="BP2" s="55">
        <v>8.4231829999999999</v>
      </c>
      <c r="BQ2" s="55">
        <v>15.319329</v>
      </c>
      <c r="BR2" s="55">
        <v>57.186847999999998</v>
      </c>
      <c r="BS2" s="55">
        <v>31.976700000000001</v>
      </c>
      <c r="BT2" s="55">
        <v>9.5814160000000008</v>
      </c>
      <c r="BU2" s="55">
        <v>0.12117135</v>
      </c>
      <c r="BV2" s="55">
        <v>8.0580970000000002E-2</v>
      </c>
      <c r="BW2" s="55">
        <v>0.65966290000000005</v>
      </c>
      <c r="BX2" s="55">
        <v>1.4993329</v>
      </c>
      <c r="BY2" s="55">
        <v>0.13075258000000001</v>
      </c>
      <c r="BZ2" s="55">
        <v>6.5168726999999997E-4</v>
      </c>
      <c r="CA2" s="55">
        <v>0.78335065000000004</v>
      </c>
      <c r="CB2" s="55">
        <v>3.9395615000000002E-2</v>
      </c>
      <c r="CC2" s="55">
        <v>0.25787199999999999</v>
      </c>
      <c r="CD2" s="55">
        <v>2.3509015999999998</v>
      </c>
      <c r="CE2" s="55">
        <v>7.4046749999999995E-2</v>
      </c>
      <c r="CF2" s="55">
        <v>0.6141392</v>
      </c>
      <c r="CG2" s="55">
        <v>0</v>
      </c>
      <c r="CH2" s="55">
        <v>6.9798180000000001E-2</v>
      </c>
      <c r="CI2" s="55">
        <v>4.6815999999999998E-7</v>
      </c>
      <c r="CJ2" s="55">
        <v>4.9601329999999999</v>
      </c>
      <c r="CK2" s="55">
        <v>1.7827329999999999E-2</v>
      </c>
      <c r="CL2" s="55">
        <v>1.1770079</v>
      </c>
      <c r="CM2" s="55">
        <v>3.1030096999999999</v>
      </c>
      <c r="CN2" s="55">
        <v>2509.4933999999998</v>
      </c>
      <c r="CO2" s="55">
        <v>4408.1562000000004</v>
      </c>
      <c r="CP2" s="55">
        <v>2888.9367999999999</v>
      </c>
      <c r="CQ2" s="55">
        <v>1000.09674</v>
      </c>
      <c r="CR2" s="55">
        <v>510.11392000000001</v>
      </c>
      <c r="CS2" s="55">
        <v>415.72219999999999</v>
      </c>
      <c r="CT2" s="55">
        <v>2510.5963999999999</v>
      </c>
      <c r="CU2" s="55">
        <v>1621.9452000000001</v>
      </c>
      <c r="CV2" s="55">
        <v>1289.7601</v>
      </c>
      <c r="CW2" s="55">
        <v>1877.5707</v>
      </c>
      <c r="CX2" s="55">
        <v>524.88419999999996</v>
      </c>
      <c r="CY2" s="55">
        <v>3051.4425999999999</v>
      </c>
      <c r="CZ2" s="55">
        <v>1653.1890000000001</v>
      </c>
      <c r="DA2" s="55">
        <v>3763.0942</v>
      </c>
      <c r="DB2" s="55">
        <v>3420.0671000000002</v>
      </c>
      <c r="DC2" s="55">
        <v>5442.0020000000004</v>
      </c>
      <c r="DD2" s="55">
        <v>9215.2119999999995</v>
      </c>
      <c r="DE2" s="55">
        <v>2030.126</v>
      </c>
      <c r="DF2" s="55">
        <v>3930.5798</v>
      </c>
      <c r="DG2" s="55">
        <v>2144.7703000000001</v>
      </c>
      <c r="DH2" s="55">
        <v>129.78773000000001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41.937347000000003</v>
      </c>
      <c r="B6">
        <f>BB2</f>
        <v>12.611755</v>
      </c>
      <c r="C6">
        <f>BC2</f>
        <v>14.217969999999999</v>
      </c>
      <c r="D6">
        <f>BD2</f>
        <v>15.076608999999999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23215</v>
      </c>
      <c r="C2" s="51">
        <f ca="1">YEAR(TODAY())-YEAR(B2)+IF(TODAY()&gt;=DATE(YEAR(TODAY()),MONTH(B2),DAY(B2)),0,-1)</f>
        <v>58</v>
      </c>
      <c r="E2" s="47">
        <v>151.5</v>
      </c>
      <c r="F2" s="48" t="s">
        <v>275</v>
      </c>
      <c r="G2" s="47">
        <v>54.1</v>
      </c>
      <c r="H2" s="46" t="s">
        <v>40</v>
      </c>
      <c r="I2" s="67">
        <f>ROUND(G3/E3^2,1)</f>
        <v>23.6</v>
      </c>
    </row>
    <row r="3" spans="1:9" x14ac:dyDescent="0.3">
      <c r="E3" s="46">
        <f>E2/100</f>
        <v>1.5149999999999999</v>
      </c>
      <c r="F3" s="46" t="s">
        <v>39</v>
      </c>
      <c r="G3" s="46">
        <f>G2</f>
        <v>54.1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김금진, ID : H1900844)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14:31:58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58</v>
      </c>
      <c r="G12" s="132"/>
      <c r="H12" s="132"/>
      <c r="I12" s="132"/>
      <c r="K12" s="123">
        <f>'개인정보 및 신체계측 입력'!E2</f>
        <v>151.5</v>
      </c>
      <c r="L12" s="124"/>
      <c r="M12" s="117">
        <f>'개인정보 및 신체계측 입력'!G2</f>
        <v>54.1</v>
      </c>
      <c r="N12" s="118"/>
      <c r="O12" s="113" t="s">
        <v>270</v>
      </c>
      <c r="P12" s="107"/>
      <c r="Q12" s="110">
        <f>'개인정보 및 신체계측 입력'!I2</f>
        <v>23.6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김금진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72.031000000000006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10.186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17.783999999999999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16.100000000000001</v>
      </c>
      <c r="L72" s="34" t="s">
        <v>52</v>
      </c>
      <c r="M72" s="34">
        <f>ROUND('DRIs DATA'!K8,1)</f>
        <v>7.2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71.010000000000005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157.86000000000001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138.43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142.44999999999999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66.12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349.18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145.97999999999999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2021-08-27T05:54:36Z</dcterms:modified>
</cp:coreProperties>
</file>