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<sst xmlns="http://schemas.openxmlformats.org/spreadsheetml/2006/main" count="692" uniqueCount="337">
  <si>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</si>
  <si>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</si>
  <si>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</si>
  <si>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</si>
  <si>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</si>
  <si>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</si>
  <si>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</si>
  <si>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</si>
  <si>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</si>
  <si>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</si>
  <si>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</si>
  <si>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</si>
  <si>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</si>
  <si>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</si>
  <si>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</si>
  <si>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</si>
  <si>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</si>
  <si>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</si>
  <si>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</si>
  <si>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</si>
  <si>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</si>
  <si>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</si>
  <si>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</si>
  <si>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</si>
  <si>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</si>
  <si>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</si>
  <si>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</si>
  <si>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</si>
  <si>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</si>
  <si>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</si>
  <si>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</si>
  <si>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</si>
  <si>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</si>
  <si>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</si>
  <si>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</si>
  <si>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</si>
  <si>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</si>
  <si>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</si>
  <si>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</si>
  <si>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</si>
  <si>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</si>
  <si>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</si>
  <si>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</si>
  <si>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</si>
  <si>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</si>
  <si>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</si>
  <si>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</si>
  <si>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</si>
  <si>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</si>
  <si>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</si>
  <si>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</si>
  <si>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</si>
  <si>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</si>
  <si>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</si>
  <si>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</si>
  <si>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</si>
  <si>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</si>
  <si>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</si>
  <si>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</si>
  <si>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</si>
  <si>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</si>
  <si>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</si>
  <si>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</si>
  <si>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</si>
  <si>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</si>
  <si>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</si>
  <si>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</si>
  <si>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</si>
  <si>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</si>
  <si>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</si>
  <si>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</si>
  <si>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</si>
  <si>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</si>
  <si>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</si>
  <si>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</si>
  <si>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</si>
  <si>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</si>
  <si>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</si>
  <si>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</si>
  <si>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</si>
  <si>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</si>
  <si>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</si>
  <si>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</si>
  <si>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</si>
  <si>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</si>
  <si>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</si>
  <si>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</si>
  <si>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</si>
  <si>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</si>
  <si>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</si>
  <si>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</si>
  <si>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</si>
  <si>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</si>
  <si>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</si>
  <si>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</si>
  <si>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</si>
  <si>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</si>
  <si>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</si>
  <si>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</si>
  <si>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</si>
  <si>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</si>
  <si>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</si>
  <si>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</si>
  <si>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</si>
  <si>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</si>
  <si>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</si>
  <si>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</si>
  <si>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</si>
  <si>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</si>
  <si>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</si>
  <si>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</si>
  <si>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</si>
  <si>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</si>
  <si>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</si>
  <si>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</si>
  <si>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</si>
  <si>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</si>
  <si>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</si>
  <si>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</si>
  <si>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</si>
  <si>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</si>
  <si>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</si>
  <si>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</si>
  <si>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</si>
  <si>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</si>
  <si>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</si>
  <si>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</si>
  <si>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</si>
  <si>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</si>
  <si>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</si>
  <si>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</si>
  <si>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</si>
  <si>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</si>
  <si>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</si>
  <si>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</si>
  <si>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</si>
  <si>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</si>
  <si>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</si>
  <si>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</si>
  <si>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</si>
  <si>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</si>
  <si>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</si>
  <si>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</si>
  <si>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</si>
  <si>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</si>
  <si>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</si>
  <si>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</si>
  <si>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</si>
  <si>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</si>
  <si>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</si>
  <si>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</si>
  <si>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</si>
  <si>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</si>
  <si>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</si>
  <si>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</si>
  <si>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</si>
  <si>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</si>
  <si>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</si>
  <si>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</si>
  <si>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</si>
  <si>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</si>
  <si>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</si>
  <si>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</si>
  <si>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</si>
  <si>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</si>
  <si>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</si>
  <si>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</si>
  <si>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</si>
  <si>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</si>
  <si>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</si>
  <si>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</si>
  <si>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</si>
  <si>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</si>
  <si>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</si>
  <si>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</si>
  <si>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</si>
  <si>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</si>
  <si>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</si>
  <si>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</si>
  <si>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</si>
  <si>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</si>
  <si>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</si>
  <si>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</si>
  <si>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</si>
  <si>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</si>
  <si>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</si>
  <si>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</si>
  <si>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</si>
  <si>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</si>
  <si>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</si>
  <si>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</si>
  <si>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</si>
  <si>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</si>
  <si>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</si>
  <si>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</si>
  <si>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</si>
  <si>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</si>
  <si>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</si>
  <si>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</si>
  <si>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</si>
  <si>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</si>
  <si>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</si>
  <si>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</si>
  <si>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</si>
  <si>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</si>
  <si>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</si>
  <si>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</si>
  <si>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</si>
  <si>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</si>
  <si>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</si>
  <si>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</si>
  <si>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</si>
  <si>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</si>
  <si>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</si>
  <si>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</si>
  <si>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</si>
  <si>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</si>
  <si>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</si>
  <si>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</si>
  <si>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</si>
  <si>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</si>
  <si>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</si>
  <si>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</si>
  <si>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</si>
  <si>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</si>
  <si>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</si>
  <si>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</si>
  <si>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</si>
  <si>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</si>
  <si>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</si>
  <si>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</si>
  <si>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</si>
  <si>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</si>
  <si>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</si>
  <si>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</si>
  <si>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</si>
  <si>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</si>
  <si>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</si>
  <si>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</si>
  <si>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</si>
  <si>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</si>
  <si>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</si>
  <si>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</si>
  <si>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</si>
  <si>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</si>
  <si>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</si>
  <si>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</si>
  <si>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</si>
  <si>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</si>
  <si>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</si>
  <si>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</si>
  <si>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</si>
  <si>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</si>
  <si>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</si>
  <si>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</si>
  <si>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</si>
  <si>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</si>
  <si>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</si>
  <si>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</si>
  <si>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</si>
  <si>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</si>
  <si>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</si>
  <si>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</si>
  <si>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</si>
  <si>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</si>
  <si>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</si>
  <si>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</si>
  <si>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</si>
  <si>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</si>
  <si>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</si>
  <si>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</si>
  <si>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</si>
  <si>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</si>
  <si>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</si>
  <si>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</si>
  <si>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</si>
  <si>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</si>
  <si>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</si>
  <si>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</si>
  <si>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</si>
  <si>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</si>
  <si>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티아민</t>
    <phoneticPr fontId="1" type="noConversion"/>
  </si>
  <si>
    <t>구리(ug/일)</t>
    <phoneticPr fontId="1" type="noConversion"/>
  </si>
  <si>
    <t>적정비율(최대)</t>
    <phoneticPr fontId="1" type="noConversion"/>
  </si>
  <si>
    <t>식이섬유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</si>
  <si>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</si>
  <si>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</si>
  <si>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</si>
  <si>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</si>
  <si>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</si>
  <si>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</si>
  <si>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</si>
  <si>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</si>
  <si>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</si>
  <si>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</si>
  <si>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</si>
  <si>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</si>
  <si>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</si>
  <si>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</si>
  <si>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</si>
  <si>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</si>
  <si>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</si>
  <si>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</si>
  <si>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</si>
  <si>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</si>
  <si>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</si>
  <si>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</si>
  <si>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</si>
  <si>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</si>
  <si>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</si>
  <si>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</si>
  <si>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</si>
  <si>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</si>
  <si>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</si>
  <si>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</si>
  <si>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</si>
  <si>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</si>
  <si>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</si>
  <si>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</si>
  <si>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</si>
  <si>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</si>
  <si>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</si>
  <si>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</si>
  <si>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</si>
  <si>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</si>
  <si>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</si>
  <si>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</si>
  <si>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</si>
  <si>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정보</t>
    <phoneticPr fontId="1" type="noConversion"/>
  </si>
  <si>
    <t>출력시각</t>
    <phoneticPr fontId="1" type="noConversion"/>
  </si>
  <si>
    <t>지용성 비타민</t>
    <phoneticPr fontId="1" type="noConversion"/>
  </si>
  <si>
    <t>비타민D</t>
    <phoneticPr fontId="1" type="noConversion"/>
  </si>
  <si>
    <t>다량 무기질</t>
    <phoneticPr fontId="1" type="noConversion"/>
  </si>
  <si>
    <t>(설문지 : FFQ 95문항 설문지, 사용자 : 나영순, ID : H1900847)</t>
  </si>
  <si>
    <t>2021년 08월 27일 14:33:06</t>
  </si>
  <si>
    <t>H1900847</t>
  </si>
  <si>
    <t>나영순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</si>
</sst>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29.502465999999998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18984"/>
        <c:axId val="508816632"/>
      </c:barChart>
      <c:catAx>
        <c:axId val="50881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16632"/>
        <c:crosses val="autoZero"/>
        <c:auto val="1"/>
        <c:lblAlgn val="ctr"/>
        <c:lblOffset val="100"/>
        <c:noMultiLvlLbl val="0"/>
      </c:catAx>
      <c:valAx>
        <c:axId val="508816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1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0.70863129999999996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0856"/>
        <c:axId val="563652424"/>
      </c:barChart>
      <c:catAx>
        <c:axId val="56365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424"/>
        <c:crosses val="autoZero"/>
        <c:auto val="1"/>
        <c:lblAlgn val="ctr"/>
        <c:lblOffset val="100"/>
        <c:noMultiLvlLbl val="0"/>
      </c:catAx>
      <c:valAx>
        <c:axId val="56365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1.1086342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873120"/>
        <c:axId val="506819120"/>
      </c:barChart>
      <c:catAx>
        <c:axId val="2138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9120"/>
        <c:crosses val="autoZero"/>
        <c:auto val="1"/>
        <c:lblAlgn val="ctr"/>
        <c:lblOffset val="100"/>
        <c:noMultiLvlLbl val="0"/>
      </c:catAx>
      <c:valAx>
        <c:axId val="50681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87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880.40980000000002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0896"/>
        <c:axId val="562549720"/>
      </c:barChart>
      <c:catAx>
        <c:axId val="56255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9720"/>
        <c:crosses val="autoZero"/>
        <c:auto val="1"/>
        <c:lblAlgn val="ctr"/>
        <c:lblOffset val="100"/>
        <c:noMultiLvlLbl val="0"/>
      </c:catAx>
      <c:valAx>
        <c:axId val="56254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3211.4436000000001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48544"/>
        <c:axId val="562550112"/>
      </c:barChart>
      <c:catAx>
        <c:axId val="56254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0112"/>
        <c:crosses val="autoZero"/>
        <c:auto val="1"/>
        <c:lblAlgn val="ctr"/>
        <c:lblOffset val="100"/>
        <c:noMultiLvlLbl val="0"/>
      </c:catAx>
      <c:valAx>
        <c:axId val="562550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28.944393000000002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5600"/>
        <c:axId val="562555208"/>
      </c:barChart>
      <c:catAx>
        <c:axId val="56255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5208"/>
        <c:crosses val="autoZero"/>
        <c:auto val="1"/>
        <c:lblAlgn val="ctr"/>
        <c:lblOffset val="100"/>
        <c:noMultiLvlLbl val="0"/>
      </c:catAx>
      <c:valAx>
        <c:axId val="56255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139.29635999999999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1680"/>
        <c:axId val="562548152"/>
      </c:barChart>
      <c:catAx>
        <c:axId val="56255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8152"/>
        <c:crosses val="autoZero"/>
        <c:auto val="1"/>
        <c:lblAlgn val="ctr"/>
        <c:lblOffset val="100"/>
        <c:noMultiLvlLbl val="0"/>
      </c:catAx>
      <c:valAx>
        <c:axId val="56254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5.4420729999999997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4424"/>
        <c:axId val="562552072"/>
      </c:barChart>
      <c:catAx>
        <c:axId val="56255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072"/>
        <c:crosses val="autoZero"/>
        <c:auto val="1"/>
        <c:lblAlgn val="ctr"/>
        <c:lblOffset val="100"/>
        <c:noMultiLvlLbl val="0"/>
      </c:catAx>
      <c:valAx>
        <c:axId val="562552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523.29480000000001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248"/>
        <c:axId val="562552856"/>
      </c:barChart>
      <c:catAx>
        <c:axId val="56255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856"/>
        <c:crosses val="autoZero"/>
        <c:auto val="1"/>
        <c:lblAlgn val="ctr"/>
        <c:lblOffset val="100"/>
        <c:noMultiLvlLbl val="0"/>
      </c:catAx>
      <c:valAx>
        <c:axId val="5625528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1.2547489000000001E-3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640"/>
        <c:axId val="510042504"/>
      </c:barChart>
      <c:catAx>
        <c:axId val="56255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504"/>
        <c:crosses val="autoZero"/>
        <c:auto val="1"/>
        <c:lblAlgn val="ctr"/>
        <c:lblOffset val="100"/>
        <c:noMultiLvlLbl val="0"/>
      </c:catAx>
      <c:valAx>
        <c:axId val="51004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2.6949062000000001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8584"/>
        <c:axId val="510043680"/>
      </c:barChart>
      <c:catAx>
        <c:axId val="51003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680"/>
        <c:crosses val="autoZero"/>
        <c:auto val="1"/>
        <c:lblAlgn val="ctr"/>
        <c:lblOffset val="100"/>
        <c:noMultiLvlLbl val="0"/>
      </c:catAx>
      <c:valAx>
        <c:axId val="510043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16.215754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21728"/>
        <c:axId val="508822120"/>
      </c:barChart>
      <c:catAx>
        <c:axId val="50882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22120"/>
        <c:crosses val="autoZero"/>
        <c:auto val="1"/>
        <c:lblAlgn val="ctr"/>
        <c:lblOffset val="100"/>
        <c:noMultiLvlLbl val="0"/>
      </c:catAx>
      <c:valAx>
        <c:axId val="50882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2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4.8649396999999999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2896"/>
        <c:axId val="510044464"/>
      </c:barChart>
      <c:catAx>
        <c:axId val="51004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464"/>
        <c:crosses val="autoZero"/>
        <c:auto val="1"/>
        <c:lblAlgn val="ctr"/>
        <c:lblOffset val="100"/>
        <c:noMultiLvlLbl val="0"/>
      </c:catAx>
      <c:valAx>
        <c:axId val="51004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29.325030000000002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9760"/>
        <c:axId val="510043288"/>
      </c:barChart>
      <c:catAx>
        <c:axId val="51003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288"/>
        <c:crosses val="autoZero"/>
        <c:auto val="1"/>
        <c:lblAlgn val="ctr"/>
        <c:lblOffset val="100"/>
        <c:noMultiLvlLbl val="0"/>
      </c:catAx>
      <c:valAx>
        <c:axId val="51004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3.7440000000000002</c:v>
                </c:pt>
                <c:pt idx="1">
                  <c:v>5.5250000000000004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40152"/>
        <c:axId val="510044072"/>
      </c:barChart>
      <c:catAx>
        <c:axId val="51004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072"/>
        <c:crosses val="autoZero"/>
        <c:auto val="1"/>
        <c:lblAlgn val="ctr"/>
        <c:lblOffset val="100"/>
        <c:noMultiLvlLbl val="0"/>
      </c:catAx>
      <c:valAx>
        <c:axId val="510044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1.6706321</c:v>
                </c:pt>
                <c:pt idx="1">
                  <c:v>1.9041675</c:v>
                </c:pt>
                <c:pt idx="2">
                  <c:v>3.0639718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1096.3308999999999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1328"/>
        <c:axId val="510042112"/>
      </c:barChart>
      <c:catAx>
        <c:axId val="51004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112"/>
        <c:crosses val="autoZero"/>
        <c:auto val="1"/>
        <c:lblAlgn val="ctr"/>
        <c:lblOffset val="100"/>
        <c:noMultiLvlLbl val="0"/>
      </c:catAx>
      <c:valAx>
        <c:axId val="51004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13.374494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5248"/>
        <c:axId val="510038192"/>
      </c:barChart>
      <c:catAx>
        <c:axId val="51004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38192"/>
        <c:crosses val="autoZero"/>
        <c:auto val="1"/>
        <c:lblAlgn val="ctr"/>
        <c:lblOffset val="100"/>
        <c:noMultiLvlLbl val="0"/>
      </c:catAx>
      <c:valAx>
        <c:axId val="51003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85.963999999999999</c:v>
                </c:pt>
                <c:pt idx="1">
                  <c:v>3.16</c:v>
                </c:pt>
                <c:pt idx="2">
                  <c:v>10.875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4134656"/>
        <c:axId val="564135048"/>
      </c:barChart>
      <c:catAx>
        <c:axId val="56413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5048"/>
        <c:crosses val="autoZero"/>
        <c:auto val="1"/>
        <c:lblAlgn val="ctr"/>
        <c:lblOffset val="100"/>
        <c:noMultiLvlLbl val="0"/>
      </c:catAx>
      <c:valAx>
        <c:axId val="56413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1103.6279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4264"/>
        <c:axId val="564137792"/>
      </c:barChart>
      <c:catAx>
        <c:axId val="56413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7792"/>
        <c:crosses val="autoZero"/>
        <c:auto val="1"/>
        <c:lblAlgn val="ctr"/>
        <c:lblOffset val="100"/>
        <c:noMultiLvlLbl val="0"/>
      </c:catAx>
      <c:valAx>
        <c:axId val="564137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204.70617999999999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3480"/>
        <c:axId val="564136616"/>
      </c:barChart>
      <c:catAx>
        <c:axId val="56413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6616"/>
        <c:crosses val="autoZero"/>
        <c:auto val="1"/>
        <c:lblAlgn val="ctr"/>
        <c:lblOffset val="100"/>
        <c:noMultiLvlLbl val="0"/>
      </c:catAx>
      <c:valAx>
        <c:axId val="56413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279.28160000000003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5832"/>
        <c:axId val="564133872"/>
      </c:barChart>
      <c:catAx>
        <c:axId val="56413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3872"/>
        <c:crosses val="autoZero"/>
        <c:auto val="1"/>
        <c:lblAlgn val="ctr"/>
        <c:lblOffset val="100"/>
        <c:noMultiLvlLbl val="0"/>
      </c:catAx>
      <c:valAx>
        <c:axId val="56413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0.59327640000000004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818336"/>
        <c:axId val="506817160"/>
      </c:barChart>
      <c:catAx>
        <c:axId val="5068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7160"/>
        <c:crosses val="autoZero"/>
        <c:auto val="1"/>
        <c:lblAlgn val="ctr"/>
        <c:lblOffset val="100"/>
        <c:noMultiLvlLbl val="0"/>
      </c:catAx>
      <c:valAx>
        <c:axId val="506817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1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1532.6149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8184"/>
        <c:axId val="564138968"/>
      </c:barChart>
      <c:catAx>
        <c:axId val="56413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8968"/>
        <c:crosses val="autoZero"/>
        <c:auto val="1"/>
        <c:lblAlgn val="ctr"/>
        <c:lblOffset val="100"/>
        <c:noMultiLvlLbl val="0"/>
      </c:catAx>
      <c:valAx>
        <c:axId val="56413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8.0409780000000008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7008"/>
        <c:axId val="564139360"/>
      </c:barChart>
      <c:catAx>
        <c:axId val="56413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9360"/>
        <c:crosses val="autoZero"/>
        <c:auto val="1"/>
        <c:lblAlgn val="ctr"/>
        <c:lblOffset val="100"/>
        <c:noMultiLvlLbl val="0"/>
      </c:catAx>
      <c:valAx>
        <c:axId val="56413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1.3824479999999999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9752"/>
        <c:axId val="564439056"/>
      </c:barChart>
      <c:catAx>
        <c:axId val="56413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39056"/>
        <c:crosses val="autoZero"/>
        <c:auto val="1"/>
        <c:lblAlgn val="ctr"/>
        <c:lblOffset val="100"/>
        <c:noMultiLvlLbl val="0"/>
      </c:catAx>
      <c:valAx>
        <c:axId val="56443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134.37396000000001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112"/>
        <c:axId val="563652032"/>
      </c:barChart>
      <c:catAx>
        <c:axId val="56364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032"/>
        <c:crosses val="autoZero"/>
        <c:auto val="1"/>
        <c:lblAlgn val="ctr"/>
        <c:lblOffset val="100"/>
        <c:noMultiLvlLbl val="0"/>
      </c:catAx>
      <c:valAx>
        <c:axId val="56365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0.64860797000000003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1640"/>
        <c:axId val="563650072"/>
      </c:barChart>
      <c:catAx>
        <c:axId val="56365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072"/>
        <c:crosses val="autoZero"/>
        <c:auto val="1"/>
        <c:lblAlgn val="ctr"/>
        <c:lblOffset val="100"/>
        <c:noMultiLvlLbl val="0"/>
      </c:catAx>
      <c:valAx>
        <c:axId val="563650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16.239042000000001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504"/>
        <c:axId val="563650464"/>
      </c:barChart>
      <c:catAx>
        <c:axId val="56364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464"/>
        <c:crosses val="autoZero"/>
        <c:auto val="1"/>
        <c:lblAlgn val="ctr"/>
        <c:lblOffset val="100"/>
        <c:noMultiLvlLbl val="0"/>
      </c:catAx>
      <c:valAx>
        <c:axId val="56365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1.3824479999999999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2816"/>
        <c:axId val="563649680"/>
      </c:barChart>
      <c:catAx>
        <c:axId val="56365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9680"/>
        <c:crosses val="autoZero"/>
        <c:auto val="1"/>
        <c:lblAlgn val="ctr"/>
        <c:lblOffset val="100"/>
        <c:noMultiLvlLbl val="0"/>
      </c:catAx>
      <c:valAx>
        <c:axId val="56364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462.02267000000001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3992"/>
        <c:axId val="563653600"/>
      </c:barChart>
      <c:catAx>
        <c:axId val="56365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3600"/>
        <c:crosses val="autoZero"/>
        <c:auto val="1"/>
        <c:lblAlgn val="ctr"/>
        <c:lblOffset val="100"/>
        <c:noMultiLvlLbl val="0"/>
      </c:catAx>
      <c:valAx>
        <c:axId val="56365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1.1527225999999999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7328"/>
        <c:axId val="563647720"/>
      </c:barChart>
      <c:catAx>
        <c:axId val="56364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7720"/>
        <c:crosses val="autoZero"/>
        <c:auto val="1"/>
        <c:lblAlgn val="ctr"/>
        <c:lblOffset val="100"/>
        <c:noMultiLvlLbl val="0"/>
      </c:catAx>
      <c:valAx>
        <c:axId val="56364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나영순, ID : H1900847)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27일 14:33:06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1103.6279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29.502465999999998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16.215754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85.963999999999999</v>
      </c>
      <c r="G8" s="59">
        <f>'DRIs DATA 입력'!G8</f>
        <v>3.16</v>
      </c>
      <c r="H8" s="59">
        <f>'DRIs DATA 입력'!H8</f>
        <v>10.875</v>
      </c>
      <c r="I8" s="55"/>
      <c r="J8" s="59" t="s">
        <v>215</v>
      </c>
      <c r="K8" s="59">
        <f>'DRIs DATA 입력'!K8</f>
        <v>3.7440000000000002</v>
      </c>
      <c r="L8" s="59">
        <f>'DRIs DATA 입력'!L8</f>
        <v>5.5250000000000004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1096.3308999999999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13.374494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0.59327640000000004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134.37396000000001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204.70617999999999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1.0414329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0.64860797000000003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16.239042000000001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1.3824479999999999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462.02267000000001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1.1527225999999999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0.70863129999999996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1.1086342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279.28160000000003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880.40980000000002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1532.6149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3211.4436000000001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28.944393000000002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139.29635999999999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8.0409780000000008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5.4420729999999997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523.29480000000001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1.2547489000000001E-3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2.6949062000000001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4.8649396999999999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29.325030000000002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47" sqref="G4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328</v>
      </c>
      <c r="B1" s="55" t="s">
        <v>333</v>
      </c>
      <c r="G1" s="56" t="s">
        <v>329</v>
      </c>
      <c r="H1" s="55" t="s">
        <v>334</v>
      </c>
    </row>
    <row r="3" spans="1:27" x14ac:dyDescent="0.3">
      <c r="A3" s="65" t="s">
        <v>288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295</v>
      </c>
      <c r="B4" s="66"/>
      <c r="C4" s="66"/>
      <c r="E4" s="61" t="s">
        <v>289</v>
      </c>
      <c r="F4" s="62"/>
      <c r="G4" s="62"/>
      <c r="H4" s="63"/>
      <c r="J4" s="61" t="s">
        <v>290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284</v>
      </c>
      <c r="V4" s="66"/>
      <c r="W4" s="66"/>
      <c r="X4" s="66"/>
      <c r="Y4" s="66"/>
      <c r="Z4" s="66"/>
    </row>
    <row r="5" spans="1:27" x14ac:dyDescent="0.3">
      <c r="A5" s="60"/>
      <c r="B5" s="60" t="s">
        <v>291</v>
      </c>
      <c r="C5" s="60" t="s">
        <v>276</v>
      </c>
      <c r="E5" s="60"/>
      <c r="F5" s="60" t="s">
        <v>49</v>
      </c>
      <c r="G5" s="60" t="s">
        <v>292</v>
      </c>
      <c r="H5" s="60" t="s">
        <v>45</v>
      </c>
      <c r="J5" s="60"/>
      <c r="K5" s="60" t="s">
        <v>293</v>
      </c>
      <c r="L5" s="60" t="s">
        <v>294</v>
      </c>
      <c r="N5" s="60"/>
      <c r="O5" s="60" t="s">
        <v>277</v>
      </c>
      <c r="P5" s="60" t="s">
        <v>280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280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295</v>
      </c>
      <c r="B6" s="60">
        <v>1800</v>
      </c>
      <c r="C6" s="60">
        <v>1103.6279</v>
      </c>
      <c r="E6" s="60" t="s">
        <v>296</v>
      </c>
      <c r="F6" s="60">
        <v>55</v>
      </c>
      <c r="G6" s="60">
        <v>15</v>
      </c>
      <c r="H6" s="60">
        <v>7</v>
      </c>
      <c r="J6" s="60" t="s">
        <v>296</v>
      </c>
      <c r="K6" s="60">
        <v>0.1</v>
      </c>
      <c r="L6" s="60">
        <v>4</v>
      </c>
      <c r="N6" s="60" t="s">
        <v>297</v>
      </c>
      <c r="O6" s="60">
        <v>40</v>
      </c>
      <c r="P6" s="60">
        <v>50</v>
      </c>
      <c r="Q6" s="60">
        <v>0</v>
      </c>
      <c r="R6" s="60">
        <v>0</v>
      </c>
      <c r="S6" s="60">
        <v>29.502465999999998</v>
      </c>
      <c r="U6" s="60" t="s">
        <v>298</v>
      </c>
      <c r="V6" s="60">
        <v>0</v>
      </c>
      <c r="W6" s="60">
        <v>0</v>
      </c>
      <c r="X6" s="60">
        <v>20</v>
      </c>
      <c r="Y6" s="60">
        <v>0</v>
      </c>
      <c r="Z6" s="60">
        <v>16.215754</v>
      </c>
    </row>
    <row r="7" spans="1:27" x14ac:dyDescent="0.3">
      <c r="E7" s="60" t="s">
        <v>283</v>
      </c>
      <c r="F7" s="60">
        <v>65</v>
      </c>
      <c r="G7" s="60">
        <v>30</v>
      </c>
      <c r="H7" s="60">
        <v>20</v>
      </c>
      <c r="J7" s="60" t="s">
        <v>283</v>
      </c>
      <c r="K7" s="60">
        <v>1</v>
      </c>
      <c r="L7" s="60">
        <v>10</v>
      </c>
    </row>
    <row r="8" spans="1:27" x14ac:dyDescent="0.3">
      <c r="E8" s="60" t="s">
        <v>299</v>
      </c>
      <c r="F8" s="60">
        <v>85.963999999999999</v>
      </c>
      <c r="G8" s="60">
        <v>3.16</v>
      </c>
      <c r="H8" s="60">
        <v>10.875</v>
      </c>
      <c r="J8" s="60" t="s">
        <v>299</v>
      </c>
      <c r="K8" s="60">
        <v>3.7440000000000002</v>
      </c>
      <c r="L8" s="60">
        <v>5.5250000000000004</v>
      </c>
    </row>
    <row r="13" spans="1:27" x14ac:dyDescent="0.3">
      <c r="A13" s="64" t="s">
        <v>330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300</v>
      </c>
      <c r="B14" s="66"/>
      <c r="C14" s="66"/>
      <c r="D14" s="66"/>
      <c r="E14" s="66"/>
      <c r="F14" s="66"/>
      <c r="H14" s="66" t="s">
        <v>301</v>
      </c>
      <c r="I14" s="66"/>
      <c r="J14" s="66"/>
      <c r="K14" s="66"/>
      <c r="L14" s="66"/>
      <c r="M14" s="66"/>
      <c r="O14" s="66" t="s">
        <v>331</v>
      </c>
      <c r="P14" s="66"/>
      <c r="Q14" s="66"/>
      <c r="R14" s="66"/>
      <c r="S14" s="66"/>
      <c r="T14" s="66"/>
      <c r="V14" s="66" t="s">
        <v>302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280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280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280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280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303</v>
      </c>
      <c r="B16" s="60">
        <v>430</v>
      </c>
      <c r="C16" s="60">
        <v>600</v>
      </c>
      <c r="D16" s="60">
        <v>0</v>
      </c>
      <c r="E16" s="60">
        <v>3000</v>
      </c>
      <c r="F16" s="60">
        <v>1096.3308999999999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13.374494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0.59327640000000004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134.37396000000001</v>
      </c>
    </row>
    <row r="23" spans="1:62" x14ac:dyDescent="0.3">
      <c r="A23" s="64" t="s">
        <v>304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305</v>
      </c>
      <c r="B24" s="66"/>
      <c r="C24" s="66"/>
      <c r="D24" s="66"/>
      <c r="E24" s="66"/>
      <c r="F24" s="66"/>
      <c r="H24" s="66" t="s">
        <v>281</v>
      </c>
      <c r="I24" s="66"/>
      <c r="J24" s="66"/>
      <c r="K24" s="66"/>
      <c r="L24" s="66"/>
      <c r="M24" s="66"/>
      <c r="O24" s="66" t="s">
        <v>306</v>
      </c>
      <c r="P24" s="66"/>
      <c r="Q24" s="66"/>
      <c r="R24" s="66"/>
      <c r="S24" s="66"/>
      <c r="T24" s="66"/>
      <c r="V24" s="66" t="s">
        <v>307</v>
      </c>
      <c r="W24" s="66"/>
      <c r="X24" s="66"/>
      <c r="Y24" s="66"/>
      <c r="Z24" s="66"/>
      <c r="AA24" s="66"/>
      <c r="AC24" s="66" t="s">
        <v>308</v>
      </c>
      <c r="AD24" s="66"/>
      <c r="AE24" s="66"/>
      <c r="AF24" s="66"/>
      <c r="AG24" s="66"/>
      <c r="AH24" s="66"/>
      <c r="AJ24" s="66" t="s">
        <v>309</v>
      </c>
      <c r="AK24" s="66"/>
      <c r="AL24" s="66"/>
      <c r="AM24" s="66"/>
      <c r="AN24" s="66"/>
      <c r="AO24" s="66"/>
      <c r="AQ24" s="66" t="s">
        <v>310</v>
      </c>
      <c r="AR24" s="66"/>
      <c r="AS24" s="66"/>
      <c r="AT24" s="66"/>
      <c r="AU24" s="66"/>
      <c r="AV24" s="66"/>
      <c r="AX24" s="66" t="s">
        <v>311</v>
      </c>
      <c r="AY24" s="66"/>
      <c r="AZ24" s="66"/>
      <c r="BA24" s="66"/>
      <c r="BB24" s="66"/>
      <c r="BC24" s="66"/>
      <c r="BE24" s="66" t="s">
        <v>312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280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280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280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280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280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280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280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280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280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204.70617999999999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1.0414329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0.64860797000000003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16.239042000000001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1.3824479999999999</v>
      </c>
      <c r="AJ26" s="60" t="s">
        <v>313</v>
      </c>
      <c r="AK26" s="60">
        <v>320</v>
      </c>
      <c r="AL26" s="60">
        <v>400</v>
      </c>
      <c r="AM26" s="60">
        <v>0</v>
      </c>
      <c r="AN26" s="60">
        <v>1000</v>
      </c>
      <c r="AO26" s="60">
        <v>462.02267000000001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1.1527225999999999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0.70863129999999996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1.1086342</v>
      </c>
    </row>
    <row r="33" spans="1:68" x14ac:dyDescent="0.3">
      <c r="A33" s="64" t="s">
        <v>332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317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280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280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280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280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280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280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279.28160000000003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880.40980000000002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1532.6149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3211.4436000000001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28.944393000000002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139.29635999999999</v>
      </c>
    </row>
    <row r="43" spans="1:68" x14ac:dyDescent="0.3">
      <c r="A43" s="64" t="s">
        <v>318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319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322</v>
      </c>
      <c r="W44" s="66"/>
      <c r="X44" s="66"/>
      <c r="Y44" s="66"/>
      <c r="Z44" s="66"/>
      <c r="AA44" s="66"/>
      <c r="AC44" s="66" t="s">
        <v>323</v>
      </c>
      <c r="AD44" s="66"/>
      <c r="AE44" s="66"/>
      <c r="AF44" s="66"/>
      <c r="AG44" s="66"/>
      <c r="AH44" s="66"/>
      <c r="AJ44" s="66" t="s">
        <v>324</v>
      </c>
      <c r="AK44" s="66"/>
      <c r="AL44" s="66"/>
      <c r="AM44" s="66"/>
      <c r="AN44" s="66"/>
      <c r="AO44" s="66"/>
      <c r="AQ44" s="66" t="s">
        <v>325</v>
      </c>
      <c r="AR44" s="66"/>
      <c r="AS44" s="66"/>
      <c r="AT44" s="66"/>
      <c r="AU44" s="66"/>
      <c r="AV44" s="66"/>
      <c r="AX44" s="66" t="s">
        <v>326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280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280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280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280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280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280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280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280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280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8.0409780000000008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5.4420729999999997</v>
      </c>
      <c r="O46" s="60" t="s">
        <v>282</v>
      </c>
      <c r="P46" s="60">
        <v>600</v>
      </c>
      <c r="Q46" s="60">
        <v>800</v>
      </c>
      <c r="R46" s="60">
        <v>0</v>
      </c>
      <c r="S46" s="60">
        <v>10000</v>
      </c>
      <c r="T46" s="60">
        <v>523.29480000000001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1.2547489000000001E-3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2.6949062000000001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4.8649396999999999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29.325030000000002</v>
      </c>
      <c r="AX46" s="60" t="s">
        <v>285</v>
      </c>
      <c r="AY46" s="60"/>
      <c r="AZ46" s="60"/>
      <c r="BA46" s="60"/>
      <c r="BB46" s="60"/>
      <c r="BC46" s="60"/>
      <c r="BE46" s="60" t="s">
        <v>286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7" sqref="J2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287</v>
      </c>
      <c r="D2" s="55">
        <v>64</v>
      </c>
      <c r="E2" s="55">
        <v>1103.6279</v>
      </c>
      <c r="F2" s="55">
        <v>233.20214999999999</v>
      </c>
      <c r="G2" s="55">
        <v>8.5728439999999999</v>
      </c>
      <c r="H2" s="55">
        <v>6.5519610000000004</v>
      </c>
      <c r="I2" s="55">
        <v>2.0208826000000002</v>
      </c>
      <c r="J2" s="55">
        <v>29.502465999999998</v>
      </c>
      <c r="K2" s="55">
        <v>25.223348999999999</v>
      </c>
      <c r="L2" s="55">
        <v>4.2791185</v>
      </c>
      <c r="M2" s="55">
        <v>16.215754</v>
      </c>
      <c r="N2" s="55">
        <v>1.0624845000000001</v>
      </c>
      <c r="O2" s="55">
        <v>11.832706</v>
      </c>
      <c r="P2" s="55">
        <v>1138.7782</v>
      </c>
      <c r="Q2" s="55">
        <v>12.412324</v>
      </c>
      <c r="R2" s="55">
        <v>1096.3308999999999</v>
      </c>
      <c r="S2" s="55">
        <v>18.17154</v>
      </c>
      <c r="T2" s="55">
        <v>12937.880999999999</v>
      </c>
      <c r="U2" s="55">
        <v>0.59327640000000004</v>
      </c>
      <c r="V2" s="55">
        <v>13.374494</v>
      </c>
      <c r="W2" s="55">
        <v>134.37396000000001</v>
      </c>
      <c r="X2" s="55">
        <v>204.70617999999999</v>
      </c>
      <c r="Y2" s="55">
        <v>1.0414329</v>
      </c>
      <c r="Z2" s="55">
        <v>0.64860797000000003</v>
      </c>
      <c r="AA2" s="55">
        <v>16.239042000000001</v>
      </c>
      <c r="AB2" s="55">
        <v>1.3824479999999999</v>
      </c>
      <c r="AC2" s="55">
        <v>462.02267000000001</v>
      </c>
      <c r="AD2" s="55">
        <v>1.1527225999999999</v>
      </c>
      <c r="AE2" s="55">
        <v>0.70863129999999996</v>
      </c>
      <c r="AF2" s="55">
        <v>1.1086342</v>
      </c>
      <c r="AG2" s="55">
        <v>279.28160000000003</v>
      </c>
      <c r="AH2" s="55">
        <v>253.44311999999999</v>
      </c>
      <c r="AI2" s="55">
        <v>25.838459</v>
      </c>
      <c r="AJ2" s="55">
        <v>880.40980000000002</v>
      </c>
      <c r="AK2" s="55">
        <v>1532.6149</v>
      </c>
      <c r="AL2" s="55">
        <v>28.944393000000002</v>
      </c>
      <c r="AM2" s="55">
        <v>3211.4436000000001</v>
      </c>
      <c r="AN2" s="55">
        <v>139.29635999999999</v>
      </c>
      <c r="AO2" s="55">
        <v>8.0409780000000008</v>
      </c>
      <c r="AP2" s="55">
        <v>7.4989543000000003</v>
      </c>
      <c r="AQ2" s="55">
        <v>0.54202379999999994</v>
      </c>
      <c r="AR2" s="55">
        <v>5.4420729999999997</v>
      </c>
      <c r="AS2" s="55">
        <v>523.29480000000001</v>
      </c>
      <c r="AT2" s="55">
        <v>1.2547489000000001E-3</v>
      </c>
      <c r="AU2" s="55">
        <v>2.6949062000000001</v>
      </c>
      <c r="AV2" s="55">
        <v>4.8649396999999999</v>
      </c>
      <c r="AW2" s="55">
        <v>29.325030000000002</v>
      </c>
      <c r="AX2" s="55">
        <v>7.1919220000000006E-2</v>
      </c>
      <c r="AY2" s="55">
        <v>0.17454320000000001</v>
      </c>
      <c r="AZ2" s="55">
        <v>60.584820000000001</v>
      </c>
      <c r="BA2" s="55">
        <v>6.6474630000000001</v>
      </c>
      <c r="BB2" s="55">
        <v>1.6706321</v>
      </c>
      <c r="BC2" s="55">
        <v>1.9041675</v>
      </c>
      <c r="BD2" s="55">
        <v>3.0639718</v>
      </c>
      <c r="BE2" s="55">
        <v>0.29394984000000002</v>
      </c>
      <c r="BF2" s="55">
        <v>1.4549688000000001</v>
      </c>
      <c r="BG2" s="55">
        <v>2.2897788000000001E-4</v>
      </c>
      <c r="BH2" s="55">
        <v>2.8297789999999999E-4</v>
      </c>
      <c r="BI2" s="55">
        <v>3.2161717999999999E-4</v>
      </c>
      <c r="BJ2" s="55">
        <v>7.0561636E-3</v>
      </c>
      <c r="BK2" s="55">
        <v>1.7613684E-5</v>
      </c>
      <c r="BL2" s="55">
        <v>8.7809159999999997E-2</v>
      </c>
      <c r="BM2" s="55">
        <v>0.93565719999999997</v>
      </c>
      <c r="BN2" s="55">
        <v>0.29926088000000001</v>
      </c>
      <c r="BO2" s="55">
        <v>16.310976</v>
      </c>
      <c r="BP2" s="55">
        <v>2.9631940000000001</v>
      </c>
      <c r="BQ2" s="55">
        <v>5.4480050000000002</v>
      </c>
      <c r="BR2" s="55">
        <v>18.456454999999998</v>
      </c>
      <c r="BS2" s="55">
        <v>6.5073356999999996</v>
      </c>
      <c r="BT2" s="55">
        <v>3.9201252000000002</v>
      </c>
      <c r="BU2" s="55">
        <v>2.3895041999999998E-2</v>
      </c>
      <c r="BV2" s="55">
        <v>8.3429079999999996E-3</v>
      </c>
      <c r="BW2" s="55">
        <v>0.25218420000000003</v>
      </c>
      <c r="BX2" s="55">
        <v>0.31470597</v>
      </c>
      <c r="BY2" s="55">
        <v>1.9608414000000001E-2</v>
      </c>
      <c r="BZ2" s="55">
        <v>2.4081358999999999E-4</v>
      </c>
      <c r="CA2" s="55">
        <v>0.19459443000000001</v>
      </c>
      <c r="CB2" s="55">
        <v>2.4361690000000002E-3</v>
      </c>
      <c r="CC2" s="55">
        <v>5.3857993E-2</v>
      </c>
      <c r="CD2" s="55">
        <v>0.29119423</v>
      </c>
      <c r="CE2" s="55">
        <v>2.27674E-2</v>
      </c>
      <c r="CF2" s="55">
        <v>3.6097627E-2</v>
      </c>
      <c r="CG2" s="55">
        <v>0</v>
      </c>
      <c r="CH2" s="55">
        <v>5.8013090000000002E-3</v>
      </c>
      <c r="CI2" s="55">
        <v>9.7143199999999996E-8</v>
      </c>
      <c r="CJ2" s="55">
        <v>0.65429866000000003</v>
      </c>
      <c r="CK2" s="55">
        <v>6.0048545999999998E-3</v>
      </c>
      <c r="CL2" s="55">
        <v>0.24682039</v>
      </c>
      <c r="CM2" s="55">
        <v>0.90430630000000001</v>
      </c>
      <c r="CN2" s="55">
        <v>901.83939999999996</v>
      </c>
      <c r="CO2" s="55">
        <v>1534.8289</v>
      </c>
      <c r="CP2" s="55">
        <v>683.02660000000003</v>
      </c>
      <c r="CQ2" s="55">
        <v>274.03890000000001</v>
      </c>
      <c r="CR2" s="55">
        <v>225.40392</v>
      </c>
      <c r="CS2" s="55">
        <v>184.72586000000001</v>
      </c>
      <c r="CT2" s="55">
        <v>882.649</v>
      </c>
      <c r="CU2" s="55">
        <v>453.94797</v>
      </c>
      <c r="CV2" s="55">
        <v>602.45056</v>
      </c>
      <c r="CW2" s="55">
        <v>493.50484999999998</v>
      </c>
      <c r="CX2" s="55">
        <v>154.08449999999999</v>
      </c>
      <c r="CY2" s="55">
        <v>1250.3633</v>
      </c>
      <c r="CZ2" s="55">
        <v>454.10262999999998</v>
      </c>
      <c r="DA2" s="55">
        <v>1211.2218</v>
      </c>
      <c r="DB2" s="55">
        <v>1337.0458000000001</v>
      </c>
      <c r="DC2" s="55">
        <v>2026.3148000000001</v>
      </c>
      <c r="DD2" s="55">
        <v>4141.7826999999997</v>
      </c>
      <c r="DE2" s="55">
        <v>463.29028</v>
      </c>
      <c r="DF2" s="55">
        <v>1546.9224999999999</v>
      </c>
      <c r="DG2" s="55">
        <v>603.95759999999996</v>
      </c>
      <c r="DH2" s="55">
        <v>14.910882000000001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6.6474630000000001</v>
      </c>
      <c r="B6">
        <f>BB2</f>
        <v>1.6706321</v>
      </c>
      <c r="C6">
        <f>BC2</f>
        <v>1.9041675</v>
      </c>
      <c r="D6">
        <f>BD2</f>
        <v>3.0639718</v>
      </c>
    </row>
    <row r="7" spans="1:113" x14ac:dyDescent="0.3">
      <c r="B7">
        <f>ROUND(B6/MAX($B$6,$C$6,$D$6),1)</f>
        <v>0.5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21008</v>
      </c>
      <c r="C2" s="51">
        <f ca="1">YEAR(TODAY())-YEAR(B2)+IF(TODAY()&gt;=DATE(YEAR(TODAY()),MONTH(B2),DAY(B2)),0,-1)</f>
        <v>64</v>
      </c>
      <c r="E2" s="47">
        <v>159.19999999999999</v>
      </c>
      <c r="F2" s="48" t="s">
        <v>275</v>
      </c>
      <c r="G2" s="47">
        <v>62.8</v>
      </c>
      <c r="H2" s="46" t="s">
        <v>40</v>
      </c>
      <c r="I2" s="67">
        <f>ROUND(G3/E3^2,1)</f>
        <v>24.8</v>
      </c>
    </row>
    <row r="3" spans="1:9" x14ac:dyDescent="0.3">
      <c r="E3" s="46">
        <f>E2/100</f>
        <v>1.5919999999999999</v>
      </c>
      <c r="F3" s="46" t="s">
        <v>39</v>
      </c>
      <c r="G3" s="46">
        <f>G2</f>
        <v>62.8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44414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나영순, ID : H1900847)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27일 14:33:06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44414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64</v>
      </c>
      <c r="G12" s="132"/>
      <c r="H12" s="132"/>
      <c r="I12" s="132"/>
      <c r="K12" s="123">
        <f>'개인정보 및 신체계측 입력'!E2</f>
        <v>159.19999999999999</v>
      </c>
      <c r="L12" s="124"/>
      <c r="M12" s="117">
        <f>'개인정보 및 신체계측 입력'!G2</f>
        <v>62.8</v>
      </c>
      <c r="N12" s="118"/>
      <c r="O12" s="113" t="s">
        <v>270</v>
      </c>
      <c r="P12" s="107"/>
      <c r="Q12" s="110">
        <f>'개인정보 및 신체계측 입력'!I2</f>
        <v>24.8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나영순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85.963999999999999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3.16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10.875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0.5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0.6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5.5</v>
      </c>
      <c r="L72" s="34" t="s">
        <v>52</v>
      </c>
      <c r="M72" s="34">
        <f>ROUND('DRIs DATA'!K8,1)</f>
        <v>3.7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146.18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111.45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204.71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92.16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34.909999999999997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102.17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80.41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2021-08-27T05:55:43Z</dcterms:modified>
</cp:coreProperties>
</file>