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<sst xmlns="http://schemas.openxmlformats.org/spreadsheetml/2006/main" count="692" uniqueCount="344">
  <si>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</si>
  <si>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</si>
  <si>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</si>
  <si>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</si>
  <si>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</si>
  <si>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</si>
  <si>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</si>
  <si>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</si>
  <si>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</si>
  <si>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</si>
  <si>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</si>
  <si>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</si>
  <si>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</si>
  <si>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</si>
  <si>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</si>
  <si>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</si>
  <si>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</si>
  <si>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</si>
  <si>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</si>
  <si>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</si>
  <si>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</si>
  <si>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</si>
  <si>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</si>
  <si>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</si>
  <si>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</si>
  <si>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</si>
  <si>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</si>
  <si>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</si>
  <si>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</si>
  <si>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</si>
  <si>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</si>
  <si>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</si>
  <si>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</si>
  <si>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</si>
  <si>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</si>
  <si>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</si>
  <si>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</si>
  <si>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</si>
  <si>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</si>
  <si>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</si>
  <si>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</si>
  <si>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</si>
  <si>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</si>
  <si>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</si>
  <si>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</si>
  <si>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</si>
  <si>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</si>
  <si>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</si>
  <si>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</si>
  <si>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</si>
  <si>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</si>
  <si>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</si>
  <si>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</si>
  <si>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</si>
  <si>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</si>
  <si>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</si>
  <si>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</si>
  <si>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</si>
  <si>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</si>
  <si>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</si>
  <si>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</si>
  <si>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</si>
  <si>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</si>
  <si>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</si>
  <si>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</si>
  <si>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</si>
  <si>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</si>
  <si>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</si>
  <si>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</si>
  <si>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</si>
  <si>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</si>
  <si>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</si>
  <si>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</si>
  <si>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</si>
  <si>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</si>
  <si>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</si>
  <si>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</si>
  <si>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</si>
  <si>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</si>
  <si>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</si>
  <si>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</si>
  <si>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</si>
  <si>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</si>
  <si>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</si>
  <si>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</si>
  <si>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</si>
  <si>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</si>
  <si>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</si>
  <si>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</si>
  <si>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</si>
  <si>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</si>
  <si>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</si>
  <si>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</si>
  <si>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</si>
  <si>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</si>
  <si>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</si>
  <si>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</si>
  <si>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</si>
  <si>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</si>
  <si>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</si>
  <si>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</si>
  <si>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</si>
  <si>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</si>
  <si>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</si>
  <si>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</si>
  <si>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</si>
  <si>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</si>
  <si>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</si>
  <si>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</si>
  <si>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</si>
  <si>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</si>
  <si>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</si>
  <si>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</si>
  <si>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</si>
  <si>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</si>
  <si>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</si>
  <si>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</si>
  <si>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</si>
  <si>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</si>
  <si>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</si>
  <si>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</si>
  <si>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</si>
  <si>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</si>
  <si>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</si>
  <si>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</si>
  <si>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</si>
  <si>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</si>
  <si>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</si>
  <si>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</si>
  <si>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</si>
  <si>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</si>
  <si>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</si>
  <si>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</si>
  <si>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</si>
  <si>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</si>
  <si>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</si>
  <si>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</si>
  <si>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</si>
  <si>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</si>
  <si>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</si>
  <si>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</si>
  <si>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</si>
  <si>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</si>
  <si>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</si>
  <si>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</si>
  <si>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</si>
  <si>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</si>
  <si>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</si>
  <si>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</si>
  <si>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</si>
  <si>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</si>
  <si>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</si>
  <si>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</si>
  <si>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</si>
  <si>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</si>
  <si>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</si>
  <si>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</si>
  <si>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</si>
  <si>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</si>
  <si>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</si>
  <si>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</si>
  <si>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</si>
  <si>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</si>
  <si>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</si>
  <si>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</si>
  <si>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</si>
  <si>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</si>
  <si>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</si>
  <si>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</si>
  <si>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</si>
  <si>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</si>
  <si>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</si>
  <si>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</si>
  <si>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</si>
  <si>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</si>
  <si>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</si>
  <si>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</si>
  <si>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</si>
  <si>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</si>
  <si>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</si>
  <si>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</si>
  <si>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</si>
  <si>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</si>
  <si>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</si>
  <si>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</si>
  <si>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</si>
  <si>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</si>
  <si>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</si>
  <si>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</si>
  <si>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</si>
  <si>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</si>
  <si>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</si>
  <si>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</si>
  <si>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</si>
  <si>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</si>
  <si>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</si>
  <si>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</si>
  <si>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</si>
  <si>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</si>
  <si>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</si>
  <si>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</si>
  <si>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</si>
  <si>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</si>
  <si>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</si>
  <si>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</si>
  <si>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</si>
  <si>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</si>
  <si>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</si>
  <si>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</si>
  <si>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</si>
  <si>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</si>
  <si>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</si>
  <si>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</si>
  <si>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</si>
  <si>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</si>
  <si>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</si>
  <si>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</si>
  <si>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</si>
  <si>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</si>
  <si>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</si>
  <si>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</si>
  <si>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</si>
  <si>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</si>
  <si>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</si>
  <si>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</si>
  <si>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</si>
  <si>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</si>
  <si>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</si>
  <si>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</si>
  <si>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</si>
  <si>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</si>
  <si>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</si>
  <si>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</si>
  <si>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</si>
  <si>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</si>
  <si>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</si>
  <si>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</si>
  <si>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</si>
  <si>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</si>
  <si>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</si>
  <si>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</si>
  <si>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</si>
  <si>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</si>
  <si>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</si>
  <si>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</si>
  <si>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</si>
  <si>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</si>
  <si>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</si>
  <si>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</si>
  <si>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</si>
  <si>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</si>
  <si>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</si>
  <si>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</si>
  <si>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</si>
  <si>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</si>
  <si>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</si>
  <si>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</si>
  <si>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</si>
  <si>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</si>
  <si>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</si>
  <si>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</si>
  <si>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</si>
  <si>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</si>
  <si>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</si>
  <si>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</si>
  <si>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</si>
  <si>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</si>
  <si>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</si>
  <si>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</si>
  <si>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</si>
  <si>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</si>
  <si>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</si>
  <si>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</si>
  <si>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</si>
  <si>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</si>
  <si>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</si>
  <si>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</si>
  <si>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</si>
  <si>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</si>
  <si>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</si>
  <si>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</si>
  <si>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</si>
  <si>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</si>
  <si>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</si>
  <si>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식이섬유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</si>
  <si>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</si>
  <si>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</si>
  <si>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</si>
  <si>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</si>
  <si>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</si>
  <si>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</si>
  <si>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</si>
  <si>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</si>
  <si>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</si>
  <si>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</si>
  <si>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</si>
  <si>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</si>
  <si>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</si>
  <si>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</si>
  <si>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</si>
  <si>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</si>
  <si>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</si>
  <si>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</si>
  <si>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</si>
  <si>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</si>
  <si>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</si>
  <si>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</si>
  <si>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</si>
  <si>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</si>
  <si>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</si>
  <si>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</si>
  <si>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</si>
  <si>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</si>
  <si>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</si>
  <si>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</si>
  <si>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</si>
  <si>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</si>
  <si>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</si>
  <si>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</si>
  <si>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정보</t>
    <phoneticPr fontId="1" type="noConversion"/>
  </si>
  <si>
    <t>지용성 비타민</t>
    <phoneticPr fontId="1" type="noConversion"/>
  </si>
  <si>
    <t>비타민D</t>
    <phoneticPr fontId="1" type="noConversion"/>
  </si>
  <si>
    <t>(설문지 : FFQ 95문항 설문지, 사용자 : 성인숙, ID : H1900848)</t>
  </si>
  <si>
    <t>출력시각</t>
    <phoneticPr fontId="1" type="noConversion"/>
  </si>
  <si>
    <t>2021년 08월 27일 14:33:54</t>
  </si>
  <si>
    <t>식이섬유(g/일)</t>
    <phoneticPr fontId="1" type="noConversion"/>
  </si>
  <si>
    <t>비타민E</t>
    <phoneticPr fontId="1" type="noConversion"/>
  </si>
  <si>
    <t>섭취량</t>
    <phoneticPr fontId="1" type="noConversion"/>
  </si>
  <si>
    <t>권장섭취량</t>
    <phoneticPr fontId="1" type="noConversion"/>
  </si>
  <si>
    <t>비타민C</t>
    <phoneticPr fontId="1" type="noConversion"/>
  </si>
  <si>
    <t>판토텐산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</si>
  <si>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</si>
  <si>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</si>
  <si>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</si>
  <si>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</si>
  <si>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</si>
  <si>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</si>
  <si>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</si>
  <si>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</si>
  <si>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</si>
  <si>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</si>
  <si>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</si>
  <si>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H1900848</t>
  </si>
  <si>
    <t>성인숙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</si>
</sst>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61.918446000000003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2.2774633999999998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1.2055354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1155.7786000000001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2353.5255999999999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87.197819999999993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129.51907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10.136884999999999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649.86414000000002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1.4567656999999999E-2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3.9548299999999998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18.40982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81.833590000000001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90.597939999999994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3.105</c:v>
                </c:pt>
                <c:pt idx="1">
                  <c:v>10.538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8.3011940000000006</c:v>
                </c:pt>
                <c:pt idx="1">
                  <c:v>9.9522759999999995</c:v>
                </c:pt>
                <c:pt idx="2">
                  <c:v>11.749205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289.16915999999998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12.934791000000001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77.459000000000003</c:v>
                </c:pt>
                <c:pt idx="1">
                  <c:v>7.7939999999999996</c:v>
                </c:pt>
                <c:pt idx="2">
                  <c:v>14.747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1870.0494000000001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73.175569999999993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371.5573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4.3497266999999997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2862.5410000000002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11.014578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1.3902892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135.94637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1.1209077999999999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14.124886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1.3902892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383.95853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8.6164629999999995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성인숙, ID : H1900848)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14:33:54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1870.0494000000001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61.918446000000003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18.40982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77.459000000000003</v>
      </c>
      <c r="G8" s="59">
        <f>'DRIs DATA 입력'!G8</f>
        <v>7.7939999999999996</v>
      </c>
      <c r="H8" s="59">
        <f>'DRIs DATA 입력'!H8</f>
        <v>14.747</v>
      </c>
      <c r="I8" s="55"/>
      <c r="J8" s="59" t="s">
        <v>215</v>
      </c>
      <c r="K8" s="59">
        <f>'DRIs DATA 입력'!K8</f>
        <v>3.105</v>
      </c>
      <c r="L8" s="59">
        <f>'DRIs DATA 입력'!L8</f>
        <v>10.538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289.16915999999998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12.934791000000001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4.3497266999999997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135.94637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73.175569999999993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1.2209175999999999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1.1209077999999999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14.124886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1.3902892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383.95853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8.6164629999999995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2.2774633999999998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1.2055354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371.5573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1155.7786000000001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2862.5410000000002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2353.5255999999999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87.197819999999993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129.51907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11.014578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10.136884999999999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649.86414000000002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1.4567656999999999E-2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3.9548299999999998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81.833590000000001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90.597939999999994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5" sqref="N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319</v>
      </c>
      <c r="B1" s="55" t="s">
        <v>322</v>
      </c>
      <c r="G1" s="56" t="s">
        <v>323</v>
      </c>
      <c r="H1" s="55" t="s">
        <v>324</v>
      </c>
    </row>
    <row r="3" spans="1:27" x14ac:dyDescent="0.3">
      <c r="A3" s="65" t="s">
        <v>288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295</v>
      </c>
      <c r="B4" s="66"/>
      <c r="C4" s="66"/>
      <c r="E4" s="61" t="s">
        <v>289</v>
      </c>
      <c r="F4" s="62"/>
      <c r="G4" s="62"/>
      <c r="H4" s="63"/>
      <c r="J4" s="61" t="s">
        <v>290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284</v>
      </c>
      <c r="V4" s="66"/>
      <c r="W4" s="66"/>
      <c r="X4" s="66"/>
      <c r="Y4" s="66"/>
      <c r="Z4" s="66"/>
    </row>
    <row r="5" spans="1:27" x14ac:dyDescent="0.3">
      <c r="A5" s="60"/>
      <c r="B5" s="60" t="s">
        <v>291</v>
      </c>
      <c r="C5" s="60" t="s">
        <v>276</v>
      </c>
      <c r="E5" s="60"/>
      <c r="F5" s="60" t="s">
        <v>49</v>
      </c>
      <c r="G5" s="60" t="s">
        <v>292</v>
      </c>
      <c r="H5" s="60" t="s">
        <v>45</v>
      </c>
      <c r="J5" s="60"/>
      <c r="K5" s="60" t="s">
        <v>293</v>
      </c>
      <c r="L5" s="60" t="s">
        <v>294</v>
      </c>
      <c r="N5" s="60"/>
      <c r="O5" s="60" t="s">
        <v>277</v>
      </c>
      <c r="P5" s="60" t="s">
        <v>280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295</v>
      </c>
      <c r="B6" s="60">
        <v>1800</v>
      </c>
      <c r="C6" s="60">
        <v>1870.0494000000001</v>
      </c>
      <c r="E6" s="60" t="s">
        <v>296</v>
      </c>
      <c r="F6" s="60">
        <v>55</v>
      </c>
      <c r="G6" s="60">
        <v>15</v>
      </c>
      <c r="H6" s="60">
        <v>7</v>
      </c>
      <c r="J6" s="60" t="s">
        <v>296</v>
      </c>
      <c r="K6" s="60">
        <v>0.1</v>
      </c>
      <c r="L6" s="60">
        <v>4</v>
      </c>
      <c r="N6" s="60" t="s">
        <v>297</v>
      </c>
      <c r="O6" s="60">
        <v>40</v>
      </c>
      <c r="P6" s="60">
        <v>50</v>
      </c>
      <c r="Q6" s="60">
        <v>0</v>
      </c>
      <c r="R6" s="60">
        <v>0</v>
      </c>
      <c r="S6" s="60">
        <v>61.918446000000003</v>
      </c>
      <c r="U6" s="60" t="s">
        <v>325</v>
      </c>
      <c r="V6" s="60">
        <v>0</v>
      </c>
      <c r="W6" s="60">
        <v>0</v>
      </c>
      <c r="X6" s="60">
        <v>20</v>
      </c>
      <c r="Y6" s="60">
        <v>0</v>
      </c>
      <c r="Z6" s="60">
        <v>18.40982</v>
      </c>
    </row>
    <row r="7" spans="1:27" x14ac:dyDescent="0.3">
      <c r="E7" s="60" t="s">
        <v>283</v>
      </c>
      <c r="F7" s="60">
        <v>65</v>
      </c>
      <c r="G7" s="60">
        <v>30</v>
      </c>
      <c r="H7" s="60">
        <v>20</v>
      </c>
      <c r="J7" s="60" t="s">
        <v>283</v>
      </c>
      <c r="K7" s="60">
        <v>1</v>
      </c>
      <c r="L7" s="60">
        <v>10</v>
      </c>
    </row>
    <row r="8" spans="1:27" x14ac:dyDescent="0.3">
      <c r="E8" s="60" t="s">
        <v>298</v>
      </c>
      <c r="F8" s="60">
        <v>77.459000000000003</v>
      </c>
      <c r="G8" s="60">
        <v>7.7939999999999996</v>
      </c>
      <c r="H8" s="60">
        <v>14.747</v>
      </c>
      <c r="J8" s="60" t="s">
        <v>298</v>
      </c>
      <c r="K8" s="60">
        <v>3.105</v>
      </c>
      <c r="L8" s="60">
        <v>10.538</v>
      </c>
    </row>
    <row r="13" spans="1:27" x14ac:dyDescent="0.3">
      <c r="A13" s="64" t="s">
        <v>320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299</v>
      </c>
      <c r="B14" s="66"/>
      <c r="C14" s="66"/>
      <c r="D14" s="66"/>
      <c r="E14" s="66"/>
      <c r="F14" s="66"/>
      <c r="H14" s="66" t="s">
        <v>326</v>
      </c>
      <c r="I14" s="66"/>
      <c r="J14" s="66"/>
      <c r="K14" s="66"/>
      <c r="L14" s="66"/>
      <c r="M14" s="66"/>
      <c r="O14" s="66" t="s">
        <v>321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280</v>
      </c>
      <c r="R15" s="60" t="s">
        <v>278</v>
      </c>
      <c r="S15" s="60" t="s">
        <v>279</v>
      </c>
      <c r="T15" s="60" t="s">
        <v>327</v>
      </c>
      <c r="V15" s="60"/>
      <c r="W15" s="60" t="s">
        <v>277</v>
      </c>
      <c r="X15" s="60" t="s">
        <v>328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301</v>
      </c>
      <c r="B16" s="60">
        <v>430</v>
      </c>
      <c r="C16" s="60">
        <v>600</v>
      </c>
      <c r="D16" s="60">
        <v>0</v>
      </c>
      <c r="E16" s="60">
        <v>3000</v>
      </c>
      <c r="F16" s="60">
        <v>289.16915999999998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12.934791000000001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4.3497266999999997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135.94637</v>
      </c>
    </row>
    <row r="23" spans="1:62" x14ac:dyDescent="0.3">
      <c r="A23" s="64" t="s">
        <v>302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329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303</v>
      </c>
      <c r="P24" s="66"/>
      <c r="Q24" s="66"/>
      <c r="R24" s="66"/>
      <c r="S24" s="66"/>
      <c r="T24" s="66"/>
      <c r="V24" s="66" t="s">
        <v>304</v>
      </c>
      <c r="W24" s="66"/>
      <c r="X24" s="66"/>
      <c r="Y24" s="66"/>
      <c r="Z24" s="66"/>
      <c r="AA24" s="66"/>
      <c r="AC24" s="66" t="s">
        <v>305</v>
      </c>
      <c r="AD24" s="66"/>
      <c r="AE24" s="66"/>
      <c r="AF24" s="66"/>
      <c r="AG24" s="66"/>
      <c r="AH24" s="66"/>
      <c r="AJ24" s="66" t="s">
        <v>306</v>
      </c>
      <c r="AK24" s="66"/>
      <c r="AL24" s="66"/>
      <c r="AM24" s="66"/>
      <c r="AN24" s="66"/>
      <c r="AO24" s="66"/>
      <c r="AQ24" s="66" t="s">
        <v>307</v>
      </c>
      <c r="AR24" s="66"/>
      <c r="AS24" s="66"/>
      <c r="AT24" s="66"/>
      <c r="AU24" s="66"/>
      <c r="AV24" s="66"/>
      <c r="AX24" s="66" t="s">
        <v>330</v>
      </c>
      <c r="AY24" s="66"/>
      <c r="AZ24" s="66"/>
      <c r="BA24" s="66"/>
      <c r="BB24" s="66"/>
      <c r="BC24" s="66"/>
      <c r="BE24" s="66" t="s">
        <v>308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331</v>
      </c>
      <c r="C25" s="60" t="s">
        <v>328</v>
      </c>
      <c r="D25" s="60" t="s">
        <v>332</v>
      </c>
      <c r="E25" s="60" t="s">
        <v>279</v>
      </c>
      <c r="F25" s="60" t="s">
        <v>276</v>
      </c>
      <c r="H25" s="60"/>
      <c r="I25" s="60" t="s">
        <v>277</v>
      </c>
      <c r="J25" s="60" t="s">
        <v>280</v>
      </c>
      <c r="K25" s="60" t="s">
        <v>278</v>
      </c>
      <c r="L25" s="60" t="s">
        <v>333</v>
      </c>
      <c r="M25" s="60" t="s">
        <v>276</v>
      </c>
      <c r="O25" s="60"/>
      <c r="P25" s="60" t="s">
        <v>277</v>
      </c>
      <c r="Q25" s="60" t="s">
        <v>280</v>
      </c>
      <c r="R25" s="60" t="s">
        <v>332</v>
      </c>
      <c r="S25" s="60" t="s">
        <v>279</v>
      </c>
      <c r="T25" s="60" t="s">
        <v>276</v>
      </c>
      <c r="V25" s="60"/>
      <c r="W25" s="60" t="s">
        <v>277</v>
      </c>
      <c r="X25" s="60" t="s">
        <v>280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73.175569999999993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1.2209175999999999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1.1209077999999999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14.124886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1.3902892</v>
      </c>
      <c r="AJ26" s="60" t="s">
        <v>309</v>
      </c>
      <c r="AK26" s="60">
        <v>320</v>
      </c>
      <c r="AL26" s="60">
        <v>400</v>
      </c>
      <c r="AM26" s="60">
        <v>0</v>
      </c>
      <c r="AN26" s="60">
        <v>1000</v>
      </c>
      <c r="AO26" s="60">
        <v>383.95853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8.6164629999999995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2.2774633999999998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1.2055354</v>
      </c>
    </row>
    <row r="33" spans="1:68" x14ac:dyDescent="0.3">
      <c r="A33" s="64" t="s">
        <v>334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335</v>
      </c>
      <c r="B34" s="66"/>
      <c r="C34" s="66"/>
      <c r="D34" s="66"/>
      <c r="E34" s="66"/>
      <c r="F34" s="66"/>
      <c r="H34" s="66" t="s">
        <v>336</v>
      </c>
      <c r="I34" s="66"/>
      <c r="J34" s="66"/>
      <c r="K34" s="66"/>
      <c r="L34" s="66"/>
      <c r="M34" s="66"/>
      <c r="O34" s="66" t="s">
        <v>337</v>
      </c>
      <c r="P34" s="66"/>
      <c r="Q34" s="66"/>
      <c r="R34" s="66"/>
      <c r="S34" s="66"/>
      <c r="T34" s="66"/>
      <c r="V34" s="66" t="s">
        <v>310</v>
      </c>
      <c r="W34" s="66"/>
      <c r="X34" s="66"/>
      <c r="Y34" s="66"/>
      <c r="Z34" s="66"/>
      <c r="AA34" s="66"/>
      <c r="AC34" s="66" t="s">
        <v>311</v>
      </c>
      <c r="AD34" s="66"/>
      <c r="AE34" s="66"/>
      <c r="AF34" s="66"/>
      <c r="AG34" s="66"/>
      <c r="AH34" s="66"/>
      <c r="AJ34" s="66" t="s">
        <v>312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280</v>
      </c>
      <c r="Y35" s="60" t="s">
        <v>278</v>
      </c>
      <c r="Z35" s="60" t="s">
        <v>279</v>
      </c>
      <c r="AA35" s="60" t="s">
        <v>327</v>
      </c>
      <c r="AC35" s="60"/>
      <c r="AD35" s="60" t="s">
        <v>277</v>
      </c>
      <c r="AE35" s="60" t="s">
        <v>280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328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371.5573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1155.7786000000001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2862.5410000000002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2353.5255999999999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87.197819999999993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129.51907</v>
      </c>
    </row>
    <row r="43" spans="1:68" x14ac:dyDescent="0.3">
      <c r="A43" s="64" t="s">
        <v>313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314</v>
      </c>
      <c r="B44" s="66"/>
      <c r="C44" s="66"/>
      <c r="D44" s="66"/>
      <c r="E44" s="66"/>
      <c r="F44" s="66"/>
      <c r="H44" s="66" t="s">
        <v>315</v>
      </c>
      <c r="I44" s="66"/>
      <c r="J44" s="66"/>
      <c r="K44" s="66"/>
      <c r="L44" s="66"/>
      <c r="M44" s="66"/>
      <c r="O44" s="66" t="s">
        <v>338</v>
      </c>
      <c r="P44" s="66"/>
      <c r="Q44" s="66"/>
      <c r="R44" s="66"/>
      <c r="S44" s="66"/>
      <c r="T44" s="66"/>
      <c r="V44" s="66" t="s">
        <v>316</v>
      </c>
      <c r="W44" s="66"/>
      <c r="X44" s="66"/>
      <c r="Y44" s="66"/>
      <c r="Z44" s="66"/>
      <c r="AA44" s="66"/>
      <c r="AC44" s="66" t="s">
        <v>339</v>
      </c>
      <c r="AD44" s="66"/>
      <c r="AE44" s="66"/>
      <c r="AF44" s="66"/>
      <c r="AG44" s="66"/>
      <c r="AH44" s="66"/>
      <c r="AJ44" s="66" t="s">
        <v>340</v>
      </c>
      <c r="AK44" s="66"/>
      <c r="AL44" s="66"/>
      <c r="AM44" s="66"/>
      <c r="AN44" s="66"/>
      <c r="AO44" s="66"/>
      <c r="AQ44" s="66" t="s">
        <v>341</v>
      </c>
      <c r="AR44" s="66"/>
      <c r="AS44" s="66"/>
      <c r="AT44" s="66"/>
      <c r="AU44" s="66"/>
      <c r="AV44" s="66"/>
      <c r="AX44" s="66" t="s">
        <v>317</v>
      </c>
      <c r="AY44" s="66"/>
      <c r="AZ44" s="66"/>
      <c r="BA44" s="66"/>
      <c r="BB44" s="66"/>
      <c r="BC44" s="66"/>
      <c r="BE44" s="66" t="s">
        <v>318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279</v>
      </c>
      <c r="T45" s="60" t="s">
        <v>327</v>
      </c>
      <c r="V45" s="60"/>
      <c r="W45" s="60" t="s">
        <v>277</v>
      </c>
      <c r="X45" s="60" t="s">
        <v>328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333</v>
      </c>
      <c r="AH45" s="60" t="s">
        <v>276</v>
      </c>
      <c r="AJ45" s="60"/>
      <c r="AK45" s="60" t="s">
        <v>277</v>
      </c>
      <c r="AL45" s="60" t="s">
        <v>280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280</v>
      </c>
      <c r="AT45" s="60" t="s">
        <v>278</v>
      </c>
      <c r="AU45" s="60" t="s">
        <v>333</v>
      </c>
      <c r="AV45" s="60" t="s">
        <v>327</v>
      </c>
      <c r="AX45" s="60"/>
      <c r="AY45" s="60" t="s">
        <v>331</v>
      </c>
      <c r="AZ45" s="60" t="s">
        <v>328</v>
      </c>
      <c r="BA45" s="60" t="s">
        <v>278</v>
      </c>
      <c r="BB45" s="60" t="s">
        <v>279</v>
      </c>
      <c r="BC45" s="60" t="s">
        <v>276</v>
      </c>
      <c r="BE45" s="60"/>
      <c r="BF45" s="60" t="s">
        <v>331</v>
      </c>
      <c r="BG45" s="60" t="s">
        <v>280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11.014578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10.136884999999999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649.86414000000002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1.4567656999999999E-2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3.9548299999999998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81.833590000000001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90.597939999999994</v>
      </c>
      <c r="AX46" s="60" t="s">
        <v>285</v>
      </c>
      <c r="AY46" s="60"/>
      <c r="AZ46" s="60"/>
      <c r="BA46" s="60"/>
      <c r="BB46" s="60"/>
      <c r="BC46" s="60"/>
      <c r="BE46" s="60" t="s">
        <v>286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30" sqref="I3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342</v>
      </c>
      <c r="B2" s="55" t="s">
        <v>343</v>
      </c>
      <c r="C2" s="55" t="s">
        <v>287</v>
      </c>
      <c r="D2" s="55">
        <v>56</v>
      </c>
      <c r="E2" s="55">
        <v>1870.0494000000001</v>
      </c>
      <c r="F2" s="55">
        <v>325.2226</v>
      </c>
      <c r="G2" s="55">
        <v>32.723956999999999</v>
      </c>
      <c r="H2" s="55">
        <v>16.287369999999999</v>
      </c>
      <c r="I2" s="55">
        <v>16.436585999999998</v>
      </c>
      <c r="J2" s="55">
        <v>61.918446000000003</v>
      </c>
      <c r="K2" s="55">
        <v>35.243144999999998</v>
      </c>
      <c r="L2" s="55">
        <v>26.6753</v>
      </c>
      <c r="M2" s="55">
        <v>18.40982</v>
      </c>
      <c r="N2" s="55">
        <v>2.9540966000000002</v>
      </c>
      <c r="O2" s="55">
        <v>9.8781909999999993</v>
      </c>
      <c r="P2" s="55">
        <v>592.47437000000002</v>
      </c>
      <c r="Q2" s="55">
        <v>15.287697</v>
      </c>
      <c r="R2" s="55">
        <v>289.16915999999998</v>
      </c>
      <c r="S2" s="55">
        <v>90.215680000000006</v>
      </c>
      <c r="T2" s="55">
        <v>2387.442</v>
      </c>
      <c r="U2" s="55">
        <v>4.3497266999999997</v>
      </c>
      <c r="V2" s="55">
        <v>12.934791000000001</v>
      </c>
      <c r="W2" s="55">
        <v>135.94637</v>
      </c>
      <c r="X2" s="55">
        <v>73.175569999999993</v>
      </c>
      <c r="Y2" s="55">
        <v>1.2209175999999999</v>
      </c>
      <c r="Z2" s="55">
        <v>1.1209077999999999</v>
      </c>
      <c r="AA2" s="55">
        <v>14.124886</v>
      </c>
      <c r="AB2" s="55">
        <v>1.3902892</v>
      </c>
      <c r="AC2" s="55">
        <v>383.95853</v>
      </c>
      <c r="AD2" s="55">
        <v>8.6164629999999995</v>
      </c>
      <c r="AE2" s="55">
        <v>2.2774633999999998</v>
      </c>
      <c r="AF2" s="55">
        <v>1.2055354</v>
      </c>
      <c r="AG2" s="55">
        <v>371.5573</v>
      </c>
      <c r="AH2" s="55">
        <v>178.99413999999999</v>
      </c>
      <c r="AI2" s="55">
        <v>192.56318999999999</v>
      </c>
      <c r="AJ2" s="55">
        <v>1155.7786000000001</v>
      </c>
      <c r="AK2" s="55">
        <v>2862.5410000000002</v>
      </c>
      <c r="AL2" s="55">
        <v>87.197819999999993</v>
      </c>
      <c r="AM2" s="55">
        <v>2353.5255999999999</v>
      </c>
      <c r="AN2" s="55">
        <v>129.51907</v>
      </c>
      <c r="AO2" s="55">
        <v>11.014578</v>
      </c>
      <c r="AP2" s="55">
        <v>8.2188060000000007</v>
      </c>
      <c r="AQ2" s="55">
        <v>2.7957714</v>
      </c>
      <c r="AR2" s="55">
        <v>10.136884999999999</v>
      </c>
      <c r="AS2" s="55">
        <v>649.86414000000002</v>
      </c>
      <c r="AT2" s="55">
        <v>1.4567656999999999E-2</v>
      </c>
      <c r="AU2" s="55">
        <v>3.9548299999999998</v>
      </c>
      <c r="AV2" s="55">
        <v>81.833590000000001</v>
      </c>
      <c r="AW2" s="55">
        <v>90.597939999999994</v>
      </c>
      <c r="AX2" s="55">
        <v>7.2910749999999996E-2</v>
      </c>
      <c r="AY2" s="55">
        <v>0.60131436999999999</v>
      </c>
      <c r="AZ2" s="55">
        <v>284.84717000000001</v>
      </c>
      <c r="BA2" s="55">
        <v>30.014433</v>
      </c>
      <c r="BB2" s="55">
        <v>8.3011940000000006</v>
      </c>
      <c r="BC2" s="55">
        <v>9.9522759999999995</v>
      </c>
      <c r="BD2" s="55">
        <v>11.749205</v>
      </c>
      <c r="BE2" s="55">
        <v>1.3930509</v>
      </c>
      <c r="BF2" s="55">
        <v>4.4918170000000002</v>
      </c>
      <c r="BG2" s="55">
        <v>2.7754896000000001E-3</v>
      </c>
      <c r="BH2" s="55">
        <v>1.3694167E-2</v>
      </c>
      <c r="BI2" s="55">
        <v>1.0485997E-2</v>
      </c>
      <c r="BJ2" s="55">
        <v>4.7898854999999997E-2</v>
      </c>
      <c r="BK2" s="55">
        <v>2.1349920000000001E-4</v>
      </c>
      <c r="BL2" s="55">
        <v>0.10346369</v>
      </c>
      <c r="BM2" s="55">
        <v>1.5631257000000001</v>
      </c>
      <c r="BN2" s="55">
        <v>0.28894674999999997</v>
      </c>
      <c r="BO2" s="55">
        <v>27.879807</v>
      </c>
      <c r="BP2" s="55">
        <v>3.9941201</v>
      </c>
      <c r="BQ2" s="55">
        <v>9.4599919999999997</v>
      </c>
      <c r="BR2" s="55">
        <v>37.294476000000003</v>
      </c>
      <c r="BS2" s="55">
        <v>20.697046</v>
      </c>
      <c r="BT2" s="55">
        <v>3.639246</v>
      </c>
      <c r="BU2" s="55">
        <v>0.10498643000000001</v>
      </c>
      <c r="BV2" s="55">
        <v>4.4654149999999997E-2</v>
      </c>
      <c r="BW2" s="55">
        <v>0.29061042999999998</v>
      </c>
      <c r="BX2" s="55">
        <v>0.98250914</v>
      </c>
      <c r="BY2" s="55">
        <v>8.6769719999999995E-2</v>
      </c>
      <c r="BZ2" s="55">
        <v>4.5716242E-4</v>
      </c>
      <c r="CA2" s="55">
        <v>0.94412434000000001</v>
      </c>
      <c r="CB2" s="55">
        <v>1.200449E-2</v>
      </c>
      <c r="CC2" s="55">
        <v>0.16819237000000001</v>
      </c>
      <c r="CD2" s="55">
        <v>1.2215157000000001</v>
      </c>
      <c r="CE2" s="55">
        <v>4.9308023999999999E-2</v>
      </c>
      <c r="CF2" s="55">
        <v>0.66842080000000004</v>
      </c>
      <c r="CG2" s="55">
        <v>4.9500000000000003E-7</v>
      </c>
      <c r="CH2" s="55">
        <v>6.5222829999999996E-2</v>
      </c>
      <c r="CI2" s="55">
        <v>1.9428639999999999E-7</v>
      </c>
      <c r="CJ2" s="55">
        <v>2.6899986</v>
      </c>
      <c r="CK2" s="55">
        <v>1.0053615E-2</v>
      </c>
      <c r="CL2" s="55">
        <v>1.1400669999999999</v>
      </c>
      <c r="CM2" s="55">
        <v>1.4014348000000001</v>
      </c>
      <c r="CN2" s="55">
        <v>2338.3557000000001</v>
      </c>
      <c r="CO2" s="55">
        <v>4103.2772999999997</v>
      </c>
      <c r="CP2" s="55">
        <v>2146.8982000000001</v>
      </c>
      <c r="CQ2" s="55">
        <v>859.98249999999996</v>
      </c>
      <c r="CR2" s="55">
        <v>456.92633000000001</v>
      </c>
      <c r="CS2" s="55">
        <v>474.03183000000001</v>
      </c>
      <c r="CT2" s="55">
        <v>2306.3496</v>
      </c>
      <c r="CU2" s="55">
        <v>1329.5545999999999</v>
      </c>
      <c r="CV2" s="55">
        <v>1533.829</v>
      </c>
      <c r="CW2" s="55">
        <v>1438.8525</v>
      </c>
      <c r="CX2" s="55">
        <v>436.48083000000003</v>
      </c>
      <c r="CY2" s="55">
        <v>3096.8816000000002</v>
      </c>
      <c r="CZ2" s="55">
        <v>1391.6211000000001</v>
      </c>
      <c r="DA2" s="55">
        <v>3368.7919999999999</v>
      </c>
      <c r="DB2" s="55">
        <v>3355.5853999999999</v>
      </c>
      <c r="DC2" s="55">
        <v>4529.3950000000004</v>
      </c>
      <c r="DD2" s="55">
        <v>7127.5883999999996</v>
      </c>
      <c r="DE2" s="55">
        <v>1480.7905000000001</v>
      </c>
      <c r="DF2" s="55">
        <v>3758.9722000000002</v>
      </c>
      <c r="DG2" s="55">
        <v>1682.9690000000001</v>
      </c>
      <c r="DH2" s="55">
        <v>109.012184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30.014433</v>
      </c>
      <c r="B6">
        <f>BB2</f>
        <v>8.3011940000000006</v>
      </c>
      <c r="C6">
        <f>BC2</f>
        <v>9.9522759999999995</v>
      </c>
      <c r="D6">
        <f>BD2</f>
        <v>11.749205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23879</v>
      </c>
      <c r="C2" s="51">
        <f ca="1">YEAR(TODAY())-YEAR(B2)+IF(TODAY()&gt;=DATE(YEAR(TODAY()),MONTH(B2),DAY(B2)),0,-1)</f>
        <v>56</v>
      </c>
      <c r="E2" s="47">
        <v>158.69999999999999</v>
      </c>
      <c r="F2" s="48" t="s">
        <v>275</v>
      </c>
      <c r="G2" s="47">
        <v>60.3</v>
      </c>
      <c r="H2" s="46" t="s">
        <v>40</v>
      </c>
      <c r="I2" s="67">
        <f>ROUND(G3/E3^2,1)</f>
        <v>23.9</v>
      </c>
    </row>
    <row r="3" spans="1:9" x14ac:dyDescent="0.3">
      <c r="E3" s="46">
        <f>E2/100</f>
        <v>1.587</v>
      </c>
      <c r="F3" s="46" t="s">
        <v>39</v>
      </c>
      <c r="G3" s="46">
        <f>G2</f>
        <v>60.3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성인숙, ID : H1900848)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14:33:54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44417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56</v>
      </c>
      <c r="G12" s="132"/>
      <c r="H12" s="132"/>
      <c r="I12" s="132"/>
      <c r="K12" s="123">
        <f>'개인정보 및 신체계측 입력'!E2</f>
        <v>158.69999999999999</v>
      </c>
      <c r="L12" s="124"/>
      <c r="M12" s="117">
        <f>'개인정보 및 신체계측 입력'!G2</f>
        <v>60.3</v>
      </c>
      <c r="N12" s="118"/>
      <c r="O12" s="113" t="s">
        <v>270</v>
      </c>
      <c r="P12" s="107"/>
      <c r="Q12" s="110">
        <f>'개인정보 및 신체계측 입력'!I2</f>
        <v>23.9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성인숙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77.459000000000003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7.7939999999999996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14.747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10.5</v>
      </c>
      <c r="L72" s="34" t="s">
        <v>52</v>
      </c>
      <c r="M72" s="34">
        <f>ROUND('DRIs DATA'!K8,1)</f>
        <v>3.1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38.56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107.79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73.180000000000007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92.69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46.44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190.84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110.15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2021-08-27T05:56:47Z</dcterms:modified>
</cp:coreProperties>
</file>