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<sst xmlns="http://schemas.openxmlformats.org/spreadsheetml/2006/main" count="692" uniqueCount="351">
  <si>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</si>
  <si>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</si>
  <si>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</si>
  <si>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</si>
  <si>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</si>
  <si>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</si>
  <si>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</si>
  <si>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</si>
  <si>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</si>
  <si>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</si>
  <si>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</si>
  <si>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</si>
  <si>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</si>
  <si>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</si>
  <si>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</si>
  <si>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</si>
  <si>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</si>
  <si>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</si>
  <si>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</si>
  <si>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</si>
  <si>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</si>
  <si>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</si>
  <si>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</si>
  <si>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</si>
  <si>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</si>
  <si>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</si>
  <si>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</si>
  <si>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</si>
  <si>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</si>
  <si>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</si>
  <si>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</si>
  <si>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</si>
  <si>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</si>
  <si>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</si>
  <si>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</si>
  <si>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</si>
  <si>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</si>
  <si>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</si>
  <si>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</si>
  <si>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</si>
  <si>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</si>
  <si>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</si>
  <si>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</si>
  <si>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</si>
  <si>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</si>
  <si>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</si>
  <si>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</si>
  <si>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</si>
  <si>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</si>
  <si>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</si>
  <si>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</si>
  <si>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</si>
  <si>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</si>
  <si>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</si>
  <si>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</si>
  <si>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</si>
  <si>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</si>
  <si>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</si>
  <si>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</si>
  <si>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</si>
  <si>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</si>
  <si>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</si>
  <si>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</si>
  <si>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</si>
  <si>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</si>
  <si>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</si>
  <si>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</si>
  <si>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</si>
  <si>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</si>
  <si>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</si>
  <si>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</si>
  <si>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</si>
  <si>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</si>
  <si>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</si>
  <si>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</si>
  <si>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</si>
  <si>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</si>
  <si>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</si>
  <si>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</si>
  <si>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</si>
  <si>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</si>
  <si>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</si>
  <si>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</si>
  <si>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</si>
  <si>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</si>
  <si>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</si>
  <si>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</si>
  <si>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</si>
  <si>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</si>
  <si>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</si>
  <si>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</si>
  <si>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</si>
  <si>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</si>
  <si>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</si>
  <si>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</si>
  <si>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</si>
  <si>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</si>
  <si>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</si>
  <si>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</si>
  <si>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</si>
  <si>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</si>
  <si>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</si>
  <si>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</si>
  <si>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</si>
  <si>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</si>
  <si>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</si>
  <si>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</si>
  <si>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</si>
  <si>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</si>
  <si>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</si>
  <si>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</si>
  <si>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</si>
  <si>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</si>
  <si>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</si>
  <si>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</si>
  <si>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</si>
  <si>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</si>
  <si>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</si>
  <si>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</si>
  <si>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</si>
  <si>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</si>
  <si>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</si>
  <si>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</si>
  <si>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</si>
  <si>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</si>
  <si>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</si>
  <si>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</si>
  <si>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</si>
  <si>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</si>
  <si>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</si>
  <si>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</si>
  <si>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</si>
  <si>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</si>
  <si>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</si>
  <si>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</si>
  <si>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</si>
  <si>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</si>
  <si>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</si>
  <si>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</si>
  <si>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</si>
  <si>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</si>
  <si>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</si>
  <si>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</si>
  <si>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</si>
  <si>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</si>
  <si>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</si>
  <si>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</si>
  <si>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</si>
  <si>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</si>
  <si>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</si>
  <si>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</si>
  <si>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</si>
  <si>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</si>
  <si>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</si>
  <si>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</si>
  <si>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</si>
  <si>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</si>
  <si>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</si>
  <si>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</si>
  <si>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</si>
  <si>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</si>
  <si>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</si>
  <si>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</si>
  <si>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</si>
  <si>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</si>
  <si>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</si>
  <si>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</si>
  <si>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</si>
  <si>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</si>
  <si>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</si>
  <si>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</si>
  <si>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</si>
  <si>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</si>
  <si>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</si>
  <si>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</si>
  <si>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</si>
  <si>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</si>
  <si>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</si>
  <si>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</si>
  <si>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</si>
  <si>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</si>
  <si>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</si>
  <si>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</si>
  <si>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</si>
  <si>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</si>
  <si>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</si>
  <si>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</si>
  <si>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</si>
  <si>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</si>
  <si>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</si>
  <si>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</si>
  <si>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</si>
  <si>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</si>
  <si>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</si>
  <si>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</si>
  <si>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</si>
  <si>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</si>
  <si>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</si>
  <si>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</si>
  <si>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</si>
  <si>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</si>
  <si>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</si>
  <si>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</si>
  <si>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</si>
  <si>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</si>
  <si>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</si>
  <si>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</si>
  <si>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</si>
  <si>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</si>
  <si>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</si>
  <si>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</si>
  <si>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</si>
  <si>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</si>
  <si>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</si>
  <si>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</si>
  <si>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</si>
  <si>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</si>
  <si>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</si>
  <si>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</si>
  <si>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</si>
  <si>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</si>
  <si>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</si>
  <si>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</si>
  <si>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</si>
  <si>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</si>
  <si>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</si>
  <si>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</si>
  <si>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</si>
  <si>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</si>
  <si>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</si>
  <si>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</si>
  <si>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</si>
  <si>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</si>
  <si>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</si>
  <si>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</si>
  <si>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</si>
  <si>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</si>
  <si>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</si>
  <si>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</si>
  <si>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</si>
  <si>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</si>
  <si>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</si>
  <si>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</si>
  <si>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</si>
  <si>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</si>
  <si>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</si>
  <si>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</si>
  <si>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</si>
  <si>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</si>
  <si>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</si>
  <si>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</si>
  <si>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</si>
  <si>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</si>
  <si>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</si>
  <si>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</si>
  <si>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</si>
  <si>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</si>
  <si>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</si>
  <si>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</si>
  <si>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</si>
  <si>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</si>
  <si>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</si>
  <si>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</si>
  <si>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</si>
  <si>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</si>
  <si>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</si>
  <si>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</si>
  <si>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</si>
  <si>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</si>
  <si>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</si>
  <si>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</si>
  <si>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</si>
  <si>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</si>
  <si>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</si>
  <si>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</si>
  <si>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</si>
  <si>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</si>
  <si>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</si>
  <si>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</si>
  <si>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</si>
  <si>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</si>
  <si>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</si>
  <si>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</si>
  <si>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</si>
  <si>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</si>
  <si>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</si>
  <si>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</si>
  <si>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불포화지방산</t>
    <phoneticPr fontId="1" type="noConversion"/>
  </si>
  <si>
    <t>지방</t>
    <phoneticPr fontId="1" type="noConversion"/>
  </si>
  <si>
    <t>n-3불포화</t>
    <phoneticPr fontId="1" type="noConversion"/>
  </si>
  <si>
    <t>에너지(kcal)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</si>
  <si>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</si>
  <si>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</si>
  <si>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</si>
  <si>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</si>
  <si>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</si>
  <si>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</si>
  <si>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</si>
  <si>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</si>
  <si>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</si>
  <si>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</si>
  <si>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</si>
  <si>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몰리브덴</t>
    <phoneticPr fontId="1" type="noConversion"/>
  </si>
  <si>
    <t>크롬</t>
    <phoneticPr fontId="1" type="noConversion"/>
  </si>
  <si>
    <t>출력시각</t>
    <phoneticPr fontId="1" type="noConversion"/>
  </si>
  <si>
    <t>지용성 비타민</t>
    <phoneticPr fontId="1" type="noConversion"/>
  </si>
  <si>
    <t>정보</t>
    <phoneticPr fontId="1" type="noConversion"/>
  </si>
  <si>
    <t>(설문지 : FFQ 95문항 설문지, 사용자 : 정동연, ID : H1900849)</t>
  </si>
  <si>
    <t>2021년 08월 27일 14:34:48</t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</si>
  <si>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</si>
  <si>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</si>
  <si>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</si>
  <si>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</si>
  <si>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</si>
  <si>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</si>
  <si>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</si>
  <si>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단백질(g/일)</t>
    <phoneticPr fontId="1" type="noConversion"/>
  </si>
  <si>
    <t>적정비율(최대)</t>
    <phoneticPr fontId="1" type="noConversion"/>
  </si>
  <si>
    <t>비타민E</t>
    <phoneticPr fontId="1" type="noConversion"/>
  </si>
  <si>
    <t>비타민D</t>
    <phoneticPr fontId="1" type="noConversion"/>
  </si>
  <si>
    <t>충분섭취량</t>
    <phoneticPr fontId="1" type="noConversion"/>
  </si>
  <si>
    <t>섭취량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</si>
  <si>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</si>
  <si>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</si>
  <si>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</si>
  <si>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</si>
  <si>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</si>
  <si>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</si>
  <si>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</si>
  <si>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</si>
  <si>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</si>
  <si>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</si>
  <si>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</si>
  <si>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</si>
  <si>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</si>
  <si>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</si>
  <si>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</si>
  <si>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</si>
  <si>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</si>
  <si>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</si>
  <si>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</si>
  <si>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</si>
  <si>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</si>
  <si>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</si>
  <si>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</si>
  <si>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</si>
  <si>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</si>
  <si>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</si>
  <si>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H1900849</t>
  </si>
  <si>
    <t>정동연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</si>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</sst>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146.15154000000001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5.944045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4.3787203000000003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2650.6567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8197.5290000000005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365.82526000000001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327.95620000000002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23.330029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2024.4131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0.12821893000000001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7.4633903999999998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61.736618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423.67689999999999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172.62801999999999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4.1580000000000004</c:v>
                </c:pt>
                <c:pt idx="1">
                  <c:v>17.003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23.001474000000002</c:v>
                </c:pt>
                <c:pt idx="1">
                  <c:v>26.110838000000001</c:v>
                </c:pt>
                <c:pt idx="2">
                  <c:v>34.317169999999997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1326.3169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48.204234999999997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74.899000000000001</c:v>
                </c:pt>
                <c:pt idx="1">
                  <c:v>9.8960000000000008</c:v>
                </c:pt>
                <c:pt idx="2">
                  <c:v>15.205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4337.9409999999998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359.59186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1337.2338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8.1709490000000002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11291.275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35.721020000000003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3.7898543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983.56439999999998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3.2654320999999999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32.078772999999998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3.7898543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1428.4369999999999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19.155422000000002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정동연, ID : H1900849)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14:34:48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4337.9409999999998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146.15154000000001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61.736618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74.899000000000001</v>
      </c>
      <c r="G8" s="59">
        <f>'DRIs DATA 입력'!G8</f>
        <v>9.8960000000000008</v>
      </c>
      <c r="H8" s="59">
        <f>'DRIs DATA 입력'!H8</f>
        <v>15.205</v>
      </c>
      <c r="I8" s="55"/>
      <c r="J8" s="59" t="s">
        <v>215</v>
      </c>
      <c r="K8" s="59">
        <f>'DRIs DATA 입력'!K8</f>
        <v>4.1580000000000004</v>
      </c>
      <c r="L8" s="59">
        <f>'DRIs DATA 입력'!L8</f>
        <v>17.003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1326.3169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48.204234999999997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8.1709490000000002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983.56439999999998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359.59186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4.1826056999999999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3.2654320999999999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32.078772999999998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3.7898543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1428.4369999999999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19.155422000000002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5.944045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4.3787203000000003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1337.2338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2650.6567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11291.275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8197.5290000000005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365.82526000000001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327.95620000000002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35.721020000000003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23.330029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2024.4131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0.12821893000000001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7.4633903999999998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423.67689999999999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172.62801999999999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306</v>
      </c>
      <c r="B1" s="55" t="s">
        <v>307</v>
      </c>
      <c r="G1" s="56" t="s">
        <v>304</v>
      </c>
      <c r="H1" s="55" t="s">
        <v>308</v>
      </c>
    </row>
    <row r="3" spans="1:27" x14ac:dyDescent="0.3">
      <c r="A3" s="65" t="s">
        <v>286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290</v>
      </c>
      <c r="B4" s="66"/>
      <c r="C4" s="66"/>
      <c r="E4" s="61" t="s">
        <v>309</v>
      </c>
      <c r="F4" s="62"/>
      <c r="G4" s="62"/>
      <c r="H4" s="63"/>
      <c r="J4" s="61" t="s">
        <v>287</v>
      </c>
      <c r="K4" s="62"/>
      <c r="L4" s="63"/>
      <c r="N4" s="66" t="s">
        <v>310</v>
      </c>
      <c r="O4" s="66"/>
      <c r="P4" s="66"/>
      <c r="Q4" s="66"/>
      <c r="R4" s="66"/>
      <c r="S4" s="66"/>
      <c r="U4" s="66" t="s">
        <v>311</v>
      </c>
      <c r="V4" s="66"/>
      <c r="W4" s="66"/>
      <c r="X4" s="66"/>
      <c r="Y4" s="66"/>
      <c r="Z4" s="66"/>
    </row>
    <row r="5" spans="1:27" x14ac:dyDescent="0.3">
      <c r="A5" s="60"/>
      <c r="B5" s="60" t="s">
        <v>312</v>
      </c>
      <c r="C5" s="60" t="s">
        <v>276</v>
      </c>
      <c r="E5" s="60"/>
      <c r="F5" s="60" t="s">
        <v>49</v>
      </c>
      <c r="G5" s="60" t="s">
        <v>288</v>
      </c>
      <c r="H5" s="60" t="s">
        <v>45</v>
      </c>
      <c r="J5" s="60"/>
      <c r="K5" s="60" t="s">
        <v>289</v>
      </c>
      <c r="L5" s="60" t="s">
        <v>313</v>
      </c>
      <c r="N5" s="60"/>
      <c r="O5" s="60" t="s">
        <v>277</v>
      </c>
      <c r="P5" s="60" t="s">
        <v>314</v>
      </c>
      <c r="Q5" s="60" t="s">
        <v>278</v>
      </c>
      <c r="R5" s="60" t="s">
        <v>315</v>
      </c>
      <c r="S5" s="60" t="s">
        <v>276</v>
      </c>
      <c r="U5" s="60"/>
      <c r="V5" s="60" t="s">
        <v>277</v>
      </c>
      <c r="W5" s="60" t="s">
        <v>314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290</v>
      </c>
      <c r="B6" s="60">
        <v>2200</v>
      </c>
      <c r="C6" s="60">
        <v>4337.9409999999998</v>
      </c>
      <c r="E6" s="60" t="s">
        <v>291</v>
      </c>
      <c r="F6" s="60">
        <v>55</v>
      </c>
      <c r="G6" s="60">
        <v>15</v>
      </c>
      <c r="H6" s="60">
        <v>7</v>
      </c>
      <c r="J6" s="60" t="s">
        <v>291</v>
      </c>
      <c r="K6" s="60">
        <v>0.1</v>
      </c>
      <c r="L6" s="60">
        <v>4</v>
      </c>
      <c r="N6" s="60" t="s">
        <v>316</v>
      </c>
      <c r="O6" s="60">
        <v>50</v>
      </c>
      <c r="P6" s="60">
        <v>60</v>
      </c>
      <c r="Q6" s="60">
        <v>0</v>
      </c>
      <c r="R6" s="60">
        <v>0</v>
      </c>
      <c r="S6" s="60">
        <v>146.15154000000001</v>
      </c>
      <c r="U6" s="60" t="s">
        <v>292</v>
      </c>
      <c r="V6" s="60">
        <v>0</v>
      </c>
      <c r="W6" s="60">
        <v>0</v>
      </c>
      <c r="X6" s="60">
        <v>25</v>
      </c>
      <c r="Y6" s="60">
        <v>0</v>
      </c>
      <c r="Z6" s="60">
        <v>61.736618</v>
      </c>
    </row>
    <row r="7" spans="1:27" x14ac:dyDescent="0.3">
      <c r="E7" s="60" t="s">
        <v>317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293</v>
      </c>
      <c r="F8" s="60">
        <v>74.899000000000001</v>
      </c>
      <c r="G8" s="60">
        <v>9.8960000000000008</v>
      </c>
      <c r="H8" s="60">
        <v>15.205</v>
      </c>
      <c r="J8" s="60" t="s">
        <v>293</v>
      </c>
      <c r="K8" s="60">
        <v>4.1580000000000004</v>
      </c>
      <c r="L8" s="60">
        <v>17.003</v>
      </c>
    </row>
    <row r="13" spans="1:27" x14ac:dyDescent="0.3">
      <c r="A13" s="64" t="s">
        <v>305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294</v>
      </c>
      <c r="B14" s="66"/>
      <c r="C14" s="66"/>
      <c r="D14" s="66"/>
      <c r="E14" s="66"/>
      <c r="F14" s="66"/>
      <c r="H14" s="66" t="s">
        <v>318</v>
      </c>
      <c r="I14" s="66"/>
      <c r="J14" s="66"/>
      <c r="K14" s="66"/>
      <c r="L14" s="66"/>
      <c r="M14" s="66"/>
      <c r="O14" s="66" t="s">
        <v>319</v>
      </c>
      <c r="P14" s="66"/>
      <c r="Q14" s="66"/>
      <c r="R14" s="66"/>
      <c r="S14" s="66"/>
      <c r="T14" s="66"/>
      <c r="V14" s="66" t="s">
        <v>295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320</v>
      </c>
      <c r="L15" s="60" t="s">
        <v>279</v>
      </c>
      <c r="M15" s="60" t="s">
        <v>321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321</v>
      </c>
    </row>
    <row r="16" spans="1:27" x14ac:dyDescent="0.3">
      <c r="A16" s="60" t="s">
        <v>296</v>
      </c>
      <c r="B16" s="60">
        <v>530</v>
      </c>
      <c r="C16" s="60">
        <v>750</v>
      </c>
      <c r="D16" s="60">
        <v>0</v>
      </c>
      <c r="E16" s="60">
        <v>3000</v>
      </c>
      <c r="F16" s="60">
        <v>1326.3169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48.204234999999997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8.1709490000000002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983.56439999999998</v>
      </c>
    </row>
    <row r="23" spans="1:62" x14ac:dyDescent="0.3">
      <c r="A23" s="64" t="s">
        <v>297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298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299</v>
      </c>
      <c r="P24" s="66"/>
      <c r="Q24" s="66"/>
      <c r="R24" s="66"/>
      <c r="S24" s="66"/>
      <c r="T24" s="66"/>
      <c r="V24" s="66" t="s">
        <v>322</v>
      </c>
      <c r="W24" s="66"/>
      <c r="X24" s="66"/>
      <c r="Y24" s="66"/>
      <c r="Z24" s="66"/>
      <c r="AA24" s="66"/>
      <c r="AC24" s="66" t="s">
        <v>300</v>
      </c>
      <c r="AD24" s="66"/>
      <c r="AE24" s="66"/>
      <c r="AF24" s="66"/>
      <c r="AG24" s="66"/>
      <c r="AH24" s="66"/>
      <c r="AJ24" s="66" t="s">
        <v>323</v>
      </c>
      <c r="AK24" s="66"/>
      <c r="AL24" s="66"/>
      <c r="AM24" s="66"/>
      <c r="AN24" s="66"/>
      <c r="AO24" s="66"/>
      <c r="AQ24" s="66" t="s">
        <v>324</v>
      </c>
      <c r="AR24" s="66"/>
      <c r="AS24" s="66"/>
      <c r="AT24" s="66"/>
      <c r="AU24" s="66"/>
      <c r="AV24" s="66"/>
      <c r="AX24" s="66" t="s">
        <v>325</v>
      </c>
      <c r="AY24" s="66"/>
      <c r="AZ24" s="66"/>
      <c r="BA24" s="66"/>
      <c r="BB24" s="66"/>
      <c r="BC24" s="66"/>
      <c r="BE24" s="66" t="s">
        <v>301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326</v>
      </c>
      <c r="C25" s="60" t="s">
        <v>280</v>
      </c>
      <c r="D25" s="60" t="s">
        <v>278</v>
      </c>
      <c r="E25" s="60" t="s">
        <v>279</v>
      </c>
      <c r="F25" s="60" t="s">
        <v>321</v>
      </c>
      <c r="H25" s="60"/>
      <c r="I25" s="60" t="s">
        <v>277</v>
      </c>
      <c r="J25" s="60" t="s">
        <v>314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314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315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315</v>
      </c>
      <c r="AO25" s="60" t="s">
        <v>321</v>
      </c>
      <c r="AQ25" s="60"/>
      <c r="AR25" s="60" t="s">
        <v>277</v>
      </c>
      <c r="AS25" s="60" t="s">
        <v>280</v>
      </c>
      <c r="AT25" s="60" t="s">
        <v>320</v>
      </c>
      <c r="AU25" s="60" t="s">
        <v>279</v>
      </c>
      <c r="AV25" s="60" t="s">
        <v>276</v>
      </c>
      <c r="AX25" s="60"/>
      <c r="AY25" s="60" t="s">
        <v>326</v>
      </c>
      <c r="AZ25" s="60" t="s">
        <v>280</v>
      </c>
      <c r="BA25" s="60" t="s">
        <v>278</v>
      </c>
      <c r="BB25" s="60" t="s">
        <v>315</v>
      </c>
      <c r="BC25" s="60" t="s">
        <v>276</v>
      </c>
      <c r="BE25" s="60"/>
      <c r="BF25" s="60" t="s">
        <v>326</v>
      </c>
      <c r="BG25" s="60" t="s">
        <v>280</v>
      </c>
      <c r="BH25" s="60" t="s">
        <v>278</v>
      </c>
      <c r="BI25" s="60" t="s">
        <v>279</v>
      </c>
      <c r="BJ25" s="60" t="s">
        <v>321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359.59186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4.1826056999999999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3.2654320999999999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32.078772999999998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3.7898543</v>
      </c>
      <c r="AJ26" s="60" t="s">
        <v>327</v>
      </c>
      <c r="AK26" s="60">
        <v>320</v>
      </c>
      <c r="AL26" s="60">
        <v>400</v>
      </c>
      <c r="AM26" s="60">
        <v>0</v>
      </c>
      <c r="AN26" s="60">
        <v>1000</v>
      </c>
      <c r="AO26" s="60">
        <v>1428.4369999999999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19.155422000000002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5.944045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4.3787203000000003</v>
      </c>
    </row>
    <row r="33" spans="1:68" x14ac:dyDescent="0.3">
      <c r="A33" s="64" t="s">
        <v>328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329</v>
      </c>
      <c r="B34" s="66"/>
      <c r="C34" s="66"/>
      <c r="D34" s="66"/>
      <c r="E34" s="66"/>
      <c r="F34" s="66"/>
      <c r="H34" s="66" t="s">
        <v>330</v>
      </c>
      <c r="I34" s="66"/>
      <c r="J34" s="66"/>
      <c r="K34" s="66"/>
      <c r="L34" s="66"/>
      <c r="M34" s="66"/>
      <c r="O34" s="66" t="s">
        <v>331</v>
      </c>
      <c r="P34" s="66"/>
      <c r="Q34" s="66"/>
      <c r="R34" s="66"/>
      <c r="S34" s="66"/>
      <c r="T34" s="66"/>
      <c r="V34" s="66" t="s">
        <v>332</v>
      </c>
      <c r="W34" s="66"/>
      <c r="X34" s="66"/>
      <c r="Y34" s="66"/>
      <c r="Z34" s="66"/>
      <c r="AA34" s="66"/>
      <c r="AC34" s="66" t="s">
        <v>333</v>
      </c>
      <c r="AD34" s="66"/>
      <c r="AE34" s="66"/>
      <c r="AF34" s="66"/>
      <c r="AG34" s="66"/>
      <c r="AH34" s="66"/>
      <c r="AJ34" s="66" t="s">
        <v>334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335</v>
      </c>
      <c r="C35" s="60" t="s">
        <v>336</v>
      </c>
      <c r="D35" s="60" t="s">
        <v>337</v>
      </c>
      <c r="E35" s="60" t="s">
        <v>338</v>
      </c>
      <c r="F35" s="60" t="s">
        <v>339</v>
      </c>
      <c r="H35" s="60"/>
      <c r="I35" s="60" t="s">
        <v>335</v>
      </c>
      <c r="J35" s="60" t="s">
        <v>336</v>
      </c>
      <c r="K35" s="60" t="s">
        <v>337</v>
      </c>
      <c r="L35" s="60" t="s">
        <v>338</v>
      </c>
      <c r="M35" s="60" t="s">
        <v>339</v>
      </c>
      <c r="O35" s="60"/>
      <c r="P35" s="60" t="s">
        <v>335</v>
      </c>
      <c r="Q35" s="60" t="s">
        <v>336</v>
      </c>
      <c r="R35" s="60" t="s">
        <v>337</v>
      </c>
      <c r="S35" s="60" t="s">
        <v>338</v>
      </c>
      <c r="T35" s="60" t="s">
        <v>339</v>
      </c>
      <c r="V35" s="60"/>
      <c r="W35" s="60" t="s">
        <v>335</v>
      </c>
      <c r="X35" s="60" t="s">
        <v>336</v>
      </c>
      <c r="Y35" s="60" t="s">
        <v>337</v>
      </c>
      <c r="Z35" s="60" t="s">
        <v>338</v>
      </c>
      <c r="AA35" s="60" t="s">
        <v>339</v>
      </c>
      <c r="AC35" s="60"/>
      <c r="AD35" s="60" t="s">
        <v>335</v>
      </c>
      <c r="AE35" s="60" t="s">
        <v>336</v>
      </c>
      <c r="AF35" s="60" t="s">
        <v>337</v>
      </c>
      <c r="AG35" s="60" t="s">
        <v>338</v>
      </c>
      <c r="AH35" s="60" t="s">
        <v>339</v>
      </c>
      <c r="AJ35" s="60"/>
      <c r="AK35" s="60" t="s">
        <v>335</v>
      </c>
      <c r="AL35" s="60" t="s">
        <v>336</v>
      </c>
      <c r="AM35" s="60" t="s">
        <v>337</v>
      </c>
      <c r="AN35" s="60" t="s">
        <v>338</v>
      </c>
      <c r="AO35" s="60" t="s">
        <v>339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1337.2338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2650.6567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11291.275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8197.5290000000005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365.82526000000001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327.95620000000002</v>
      </c>
    </row>
    <row r="43" spans="1:68" x14ac:dyDescent="0.3">
      <c r="A43" s="64" t="s">
        <v>340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341</v>
      </c>
      <c r="B44" s="66"/>
      <c r="C44" s="66"/>
      <c r="D44" s="66"/>
      <c r="E44" s="66"/>
      <c r="F44" s="66"/>
      <c r="H44" s="66" t="s">
        <v>342</v>
      </c>
      <c r="I44" s="66"/>
      <c r="J44" s="66"/>
      <c r="K44" s="66"/>
      <c r="L44" s="66"/>
      <c r="M44" s="66"/>
      <c r="O44" s="66" t="s">
        <v>343</v>
      </c>
      <c r="P44" s="66"/>
      <c r="Q44" s="66"/>
      <c r="R44" s="66"/>
      <c r="S44" s="66"/>
      <c r="T44" s="66"/>
      <c r="V44" s="66" t="s">
        <v>344</v>
      </c>
      <c r="W44" s="66"/>
      <c r="X44" s="66"/>
      <c r="Y44" s="66"/>
      <c r="Z44" s="66"/>
      <c r="AA44" s="66"/>
      <c r="AC44" s="66" t="s">
        <v>345</v>
      </c>
      <c r="AD44" s="66"/>
      <c r="AE44" s="66"/>
      <c r="AF44" s="66"/>
      <c r="AG44" s="66"/>
      <c r="AH44" s="66"/>
      <c r="AJ44" s="66" t="s">
        <v>346</v>
      </c>
      <c r="AK44" s="66"/>
      <c r="AL44" s="66"/>
      <c r="AM44" s="66"/>
      <c r="AN44" s="66"/>
      <c r="AO44" s="66"/>
      <c r="AQ44" s="66" t="s">
        <v>347</v>
      </c>
      <c r="AR44" s="66"/>
      <c r="AS44" s="66"/>
      <c r="AT44" s="66"/>
      <c r="AU44" s="66"/>
      <c r="AV44" s="66"/>
      <c r="AX44" s="66" t="s">
        <v>302</v>
      </c>
      <c r="AY44" s="66"/>
      <c r="AZ44" s="66"/>
      <c r="BA44" s="66"/>
      <c r="BB44" s="66"/>
      <c r="BC44" s="66"/>
      <c r="BE44" s="66" t="s">
        <v>303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35.721020000000003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23.330029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2024.4131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0.12821893000000001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7.4633903999999998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423.67689999999999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172.62801999999999</v>
      </c>
      <c r="AX46" s="60" t="s">
        <v>284</v>
      </c>
      <c r="AY46" s="60"/>
      <c r="AZ46" s="60"/>
      <c r="BA46" s="60"/>
      <c r="BB46" s="60"/>
      <c r="BC46" s="60"/>
      <c r="BE46" s="60" t="s">
        <v>285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348</v>
      </c>
      <c r="B2" s="55" t="s">
        <v>349</v>
      </c>
      <c r="C2" s="55" t="s">
        <v>350</v>
      </c>
      <c r="D2" s="55">
        <v>60</v>
      </c>
      <c r="E2" s="55">
        <v>4337.9409999999998</v>
      </c>
      <c r="F2" s="55">
        <v>719.94359999999995</v>
      </c>
      <c r="G2" s="55">
        <v>95.119124999999997</v>
      </c>
      <c r="H2" s="55">
        <v>61.069369999999999</v>
      </c>
      <c r="I2" s="55">
        <v>34.049754999999998</v>
      </c>
      <c r="J2" s="55">
        <v>146.15154000000001</v>
      </c>
      <c r="K2" s="55">
        <v>89.207809999999995</v>
      </c>
      <c r="L2" s="55">
        <v>56.943719999999999</v>
      </c>
      <c r="M2" s="55">
        <v>61.736618</v>
      </c>
      <c r="N2" s="55">
        <v>6.4397450000000003</v>
      </c>
      <c r="O2" s="55">
        <v>30.495823000000001</v>
      </c>
      <c r="P2" s="55">
        <v>2515.46</v>
      </c>
      <c r="Q2" s="55">
        <v>53.492449999999998</v>
      </c>
      <c r="R2" s="55">
        <v>1326.3169</v>
      </c>
      <c r="S2" s="55">
        <v>207.34915000000001</v>
      </c>
      <c r="T2" s="55">
        <v>13427.619000000001</v>
      </c>
      <c r="U2" s="55">
        <v>8.1709490000000002</v>
      </c>
      <c r="V2" s="55">
        <v>48.204234999999997</v>
      </c>
      <c r="W2" s="55">
        <v>983.56439999999998</v>
      </c>
      <c r="X2" s="55">
        <v>359.59186</v>
      </c>
      <c r="Y2" s="55">
        <v>4.1826056999999999</v>
      </c>
      <c r="Z2" s="55">
        <v>3.2654320999999999</v>
      </c>
      <c r="AA2" s="55">
        <v>32.078772999999998</v>
      </c>
      <c r="AB2" s="55">
        <v>3.7898543</v>
      </c>
      <c r="AC2" s="55">
        <v>1428.4369999999999</v>
      </c>
      <c r="AD2" s="55">
        <v>19.155422000000002</v>
      </c>
      <c r="AE2" s="55">
        <v>5.944045</v>
      </c>
      <c r="AF2" s="55">
        <v>4.3787203000000003</v>
      </c>
      <c r="AG2" s="55">
        <v>1337.2338</v>
      </c>
      <c r="AH2" s="55">
        <v>769.81590000000006</v>
      </c>
      <c r="AI2" s="55">
        <v>567.41785000000004</v>
      </c>
      <c r="AJ2" s="55">
        <v>2650.6567</v>
      </c>
      <c r="AK2" s="55">
        <v>11291.275</v>
      </c>
      <c r="AL2" s="55">
        <v>365.82526000000001</v>
      </c>
      <c r="AM2" s="55">
        <v>8197.5290000000005</v>
      </c>
      <c r="AN2" s="55">
        <v>327.95620000000002</v>
      </c>
      <c r="AO2" s="55">
        <v>35.721020000000003</v>
      </c>
      <c r="AP2" s="55">
        <v>27.932314000000002</v>
      </c>
      <c r="AQ2" s="55">
        <v>7.7887073000000004</v>
      </c>
      <c r="AR2" s="55">
        <v>23.330029</v>
      </c>
      <c r="AS2" s="55">
        <v>2024.4131</v>
      </c>
      <c r="AT2" s="55">
        <v>0.12821893000000001</v>
      </c>
      <c r="AU2" s="55">
        <v>7.4633903999999998</v>
      </c>
      <c r="AV2" s="55">
        <v>423.67689999999999</v>
      </c>
      <c r="AW2" s="55">
        <v>172.62801999999999</v>
      </c>
      <c r="AX2" s="55">
        <v>0.57924640000000005</v>
      </c>
      <c r="AY2" s="55">
        <v>3.3835096</v>
      </c>
      <c r="AZ2" s="55">
        <v>535.97393999999997</v>
      </c>
      <c r="BA2" s="55">
        <v>83.456500000000005</v>
      </c>
      <c r="BB2" s="55">
        <v>23.001474000000002</v>
      </c>
      <c r="BC2" s="55">
        <v>26.110838000000001</v>
      </c>
      <c r="BD2" s="55">
        <v>34.317169999999997</v>
      </c>
      <c r="BE2" s="55">
        <v>1.8387928</v>
      </c>
      <c r="BF2" s="55">
        <v>11.554554</v>
      </c>
      <c r="BG2" s="55">
        <v>2.7754896000000001E-3</v>
      </c>
      <c r="BH2" s="55">
        <v>5.4605293999999999E-2</v>
      </c>
      <c r="BI2" s="55">
        <v>4.3373982999999998E-2</v>
      </c>
      <c r="BJ2" s="55">
        <v>0.1786315</v>
      </c>
      <c r="BK2" s="55">
        <v>2.1349920000000001E-4</v>
      </c>
      <c r="BL2" s="55">
        <v>0.54039749999999998</v>
      </c>
      <c r="BM2" s="55">
        <v>4.5200909999999999</v>
      </c>
      <c r="BN2" s="55">
        <v>1.2702298000000001</v>
      </c>
      <c r="BO2" s="55">
        <v>88.119810000000001</v>
      </c>
      <c r="BP2" s="55">
        <v>11.757266</v>
      </c>
      <c r="BQ2" s="55">
        <v>26.260355000000001</v>
      </c>
      <c r="BR2" s="55">
        <v>104.061195</v>
      </c>
      <c r="BS2" s="55">
        <v>79.923419999999993</v>
      </c>
      <c r="BT2" s="55">
        <v>15.956860000000001</v>
      </c>
      <c r="BU2" s="55">
        <v>0.15507736999999999</v>
      </c>
      <c r="BV2" s="55">
        <v>4.1763727E-2</v>
      </c>
      <c r="BW2" s="55">
        <v>1.0419461999999999</v>
      </c>
      <c r="BX2" s="55">
        <v>1.7655031999999999</v>
      </c>
      <c r="BY2" s="55">
        <v>0.20011303999999999</v>
      </c>
      <c r="BZ2" s="55">
        <v>1.5765899000000001E-3</v>
      </c>
      <c r="CA2" s="55">
        <v>1.6026151</v>
      </c>
      <c r="CB2" s="55">
        <v>2.4842683000000001E-2</v>
      </c>
      <c r="CC2" s="55">
        <v>0.21156744999999999</v>
      </c>
      <c r="CD2" s="55">
        <v>1.6858900000000001</v>
      </c>
      <c r="CE2" s="55">
        <v>0.16647490000000001</v>
      </c>
      <c r="CF2" s="55">
        <v>0.18816888000000001</v>
      </c>
      <c r="CG2" s="55">
        <v>1.2449999E-6</v>
      </c>
      <c r="CH2" s="55">
        <v>2.9065572000000001E-2</v>
      </c>
      <c r="CI2" s="55">
        <v>1.5351467000000001E-2</v>
      </c>
      <c r="CJ2" s="55">
        <v>3.9874854000000002</v>
      </c>
      <c r="CK2" s="55">
        <v>3.9331082000000003E-2</v>
      </c>
      <c r="CL2" s="55">
        <v>1.7190228000000001</v>
      </c>
      <c r="CM2" s="55">
        <v>3.9892661999999999</v>
      </c>
      <c r="CN2" s="55">
        <v>5084.7359999999999</v>
      </c>
      <c r="CO2" s="55">
        <v>8836.473</v>
      </c>
      <c r="CP2" s="55">
        <v>5067.1304</v>
      </c>
      <c r="CQ2" s="55">
        <v>1741.6516999999999</v>
      </c>
      <c r="CR2" s="55">
        <v>1012.9529</v>
      </c>
      <c r="CS2" s="55">
        <v>908.10839999999996</v>
      </c>
      <c r="CT2" s="55">
        <v>5138.7334000000001</v>
      </c>
      <c r="CU2" s="55">
        <v>3133.3827999999999</v>
      </c>
      <c r="CV2" s="55">
        <v>2923.3274000000001</v>
      </c>
      <c r="CW2" s="55">
        <v>3470.2091999999998</v>
      </c>
      <c r="CX2" s="55">
        <v>1033.3823</v>
      </c>
      <c r="CY2" s="55">
        <v>6423.1909999999998</v>
      </c>
      <c r="CZ2" s="55">
        <v>2916.4749999999999</v>
      </c>
      <c r="DA2" s="55">
        <v>7607.6895000000004</v>
      </c>
      <c r="DB2" s="55">
        <v>6968.3429999999998</v>
      </c>
      <c r="DC2" s="55">
        <v>11609.651</v>
      </c>
      <c r="DD2" s="55">
        <v>17740.043000000001</v>
      </c>
      <c r="DE2" s="55">
        <v>3540.1052</v>
      </c>
      <c r="DF2" s="55">
        <v>8448.8889999999992</v>
      </c>
      <c r="DG2" s="55">
        <v>4204.5502999999999</v>
      </c>
      <c r="DH2" s="55">
        <v>211.12459000000001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83.456500000000005</v>
      </c>
      <c r="B6">
        <f>BB2</f>
        <v>23.001474000000002</v>
      </c>
      <c r="C6">
        <f>BC2</f>
        <v>26.110838000000001</v>
      </c>
      <c r="D6">
        <f>BD2</f>
        <v>34.317169999999997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22313</v>
      </c>
      <c r="C2" s="51">
        <f ca="1">YEAR(TODAY())-YEAR(B2)+IF(TODAY()&gt;=DATE(YEAR(TODAY()),MONTH(B2),DAY(B2)),0,-1)</f>
        <v>60</v>
      </c>
      <c r="E2" s="47">
        <v>165</v>
      </c>
      <c r="F2" s="48" t="s">
        <v>275</v>
      </c>
      <c r="G2" s="47">
        <v>74.5</v>
      </c>
      <c r="H2" s="46" t="s">
        <v>40</v>
      </c>
      <c r="I2" s="67">
        <f>ROUND(G3/E3^2,1)</f>
        <v>27.4</v>
      </c>
    </row>
    <row r="3" spans="1:9" x14ac:dyDescent="0.3">
      <c r="E3" s="46">
        <f>E2/100</f>
        <v>1.65</v>
      </c>
      <c r="F3" s="46" t="s">
        <v>39</v>
      </c>
      <c r="G3" s="46">
        <f>G2</f>
        <v>74.5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정동연, ID : H1900849)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14:34:48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60</v>
      </c>
      <c r="G12" s="132"/>
      <c r="H12" s="132"/>
      <c r="I12" s="132"/>
      <c r="K12" s="123">
        <f>'개인정보 및 신체계측 입력'!E2</f>
        <v>165</v>
      </c>
      <c r="L12" s="124"/>
      <c r="M12" s="117">
        <f>'개인정보 및 신체계측 입력'!G2</f>
        <v>74.5</v>
      </c>
      <c r="N12" s="118"/>
      <c r="O12" s="113" t="s">
        <v>270</v>
      </c>
      <c r="P12" s="107"/>
      <c r="Q12" s="110">
        <f>'개인정보 및 신체계측 입력'!I2</f>
        <v>27.4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정동연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74.899000000000001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9.8960000000000008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15.205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17</v>
      </c>
      <c r="L72" s="34" t="s">
        <v>52</v>
      </c>
      <c r="M72" s="34">
        <f>ROUND('DRIs DATA'!K8,1)</f>
        <v>4.2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176.84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401.7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359.59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252.66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167.15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752.75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357.21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2021-08-27T05:57:50Z</dcterms:modified>
</cp:coreProperties>
</file>