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<sst xmlns="http://schemas.openxmlformats.org/spreadsheetml/2006/main" count="692" uniqueCount="337">
  <si>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</si>
  <si>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</si>
  <si>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</si>
  <si>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</si>
  <si>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</si>
  <si>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</si>
  <si>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</si>
  <si>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</si>
  <si>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</si>
  <si>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</si>
  <si>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</si>
  <si>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</si>
  <si>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</si>
  <si>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</si>
  <si>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</si>
  <si>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</si>
  <si>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</si>
  <si>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</si>
  <si>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</si>
  <si>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</si>
  <si>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</si>
  <si>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</si>
  <si>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</si>
  <si>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</si>
  <si>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</si>
  <si>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</si>
  <si>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</si>
  <si>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</si>
  <si>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</si>
  <si>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</si>
  <si>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</si>
  <si>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</si>
  <si>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</si>
  <si>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</si>
  <si>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</si>
  <si>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</si>
  <si>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</si>
  <si>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</si>
  <si>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</si>
  <si>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</si>
  <si>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</si>
  <si>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</si>
  <si>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</si>
  <si>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</si>
  <si>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</si>
  <si>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</si>
  <si>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</si>
  <si>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</si>
  <si>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</si>
  <si>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</si>
  <si>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</si>
  <si>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</si>
  <si>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</si>
  <si>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</si>
  <si>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</si>
  <si>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</si>
  <si>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</si>
  <si>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</si>
  <si>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</si>
  <si>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</si>
  <si>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</si>
  <si>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</si>
  <si>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</si>
  <si>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</si>
  <si>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</si>
  <si>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</si>
  <si>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</si>
  <si>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</si>
  <si>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</si>
  <si>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</si>
  <si>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</si>
  <si>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</si>
  <si>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</si>
  <si>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</si>
  <si>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</si>
  <si>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</si>
  <si>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</si>
  <si>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</si>
  <si>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</si>
  <si>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</si>
  <si>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</si>
  <si>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</si>
  <si>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</si>
  <si>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</si>
  <si>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</si>
  <si>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</si>
  <si>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</si>
  <si>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</si>
  <si>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</si>
  <si>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</si>
  <si>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</si>
  <si>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</si>
  <si>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</si>
  <si>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</si>
  <si>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</si>
  <si>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</si>
  <si>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</si>
  <si>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</si>
  <si>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</si>
  <si>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</si>
  <si>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</si>
  <si>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</si>
  <si>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</si>
  <si>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</si>
  <si>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</si>
  <si>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</si>
  <si>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</si>
  <si>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</si>
  <si>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</si>
  <si>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</si>
  <si>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</si>
  <si>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</si>
  <si>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</si>
  <si>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</si>
  <si>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</si>
  <si>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</si>
  <si>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</si>
  <si>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</si>
  <si>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</si>
  <si>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</si>
  <si>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</si>
  <si>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</si>
  <si>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</si>
  <si>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</si>
  <si>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</si>
  <si>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</si>
  <si>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</si>
  <si>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</si>
  <si>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</si>
  <si>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</si>
  <si>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</si>
  <si>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</si>
  <si>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</si>
  <si>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</si>
  <si>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</si>
  <si>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</si>
  <si>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</si>
  <si>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</si>
  <si>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</si>
  <si>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</si>
  <si>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</si>
  <si>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</si>
  <si>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</si>
  <si>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</si>
  <si>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</si>
  <si>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</si>
  <si>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</si>
  <si>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</si>
  <si>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</si>
  <si>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</si>
  <si>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</si>
  <si>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</si>
  <si>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</si>
  <si>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</si>
  <si>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</si>
  <si>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</si>
  <si>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</si>
  <si>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</si>
  <si>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</si>
  <si>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</si>
  <si>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</si>
  <si>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</si>
  <si>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</si>
  <si>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</si>
  <si>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</si>
  <si>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</si>
  <si>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</si>
  <si>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</si>
  <si>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</si>
  <si>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</si>
  <si>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</si>
  <si>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</si>
  <si>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</si>
  <si>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</si>
  <si>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</si>
  <si>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</si>
  <si>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</si>
  <si>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</si>
  <si>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</si>
  <si>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</si>
  <si>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</si>
  <si>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</si>
  <si>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</si>
  <si>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</si>
  <si>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</si>
  <si>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</si>
  <si>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</si>
  <si>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</si>
  <si>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</si>
  <si>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</si>
  <si>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</si>
  <si>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</si>
  <si>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</si>
  <si>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</si>
  <si>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</si>
  <si>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</si>
  <si>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</si>
  <si>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</si>
  <si>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</si>
  <si>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</si>
  <si>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</si>
  <si>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</si>
  <si>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</si>
  <si>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</si>
  <si>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</si>
  <si>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</si>
  <si>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</si>
  <si>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</si>
  <si>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</si>
  <si>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</si>
  <si>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</si>
  <si>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</si>
  <si>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</si>
  <si>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</si>
  <si>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</si>
  <si>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</si>
  <si>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</si>
  <si>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</si>
  <si>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</si>
  <si>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</si>
  <si>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</si>
  <si>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</si>
  <si>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</si>
  <si>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</si>
  <si>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</si>
  <si>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</si>
  <si>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</si>
  <si>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</si>
  <si>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</si>
  <si>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</si>
  <si>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</si>
  <si>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</si>
  <si>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</si>
  <si>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</si>
  <si>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</si>
  <si>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</si>
  <si>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</si>
  <si>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</si>
  <si>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</si>
  <si>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</si>
  <si>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</si>
  <si>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</si>
  <si>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</si>
  <si>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</si>
  <si>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</si>
  <si>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</si>
  <si>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</si>
  <si>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</si>
  <si>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</si>
  <si>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</si>
  <si>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</si>
  <si>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</si>
  <si>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</si>
  <si>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</si>
  <si>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</si>
  <si>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</si>
  <si>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</si>
  <si>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</si>
  <si>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</si>
  <si>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</si>
  <si>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</si>
  <si>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</si>
  <si>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</si>
  <si>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</si>
  <si>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</si>
  <si>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</si>
  <si>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</si>
  <si>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</si>
  <si>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</si>
  <si>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</si>
  <si>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</si>
  <si>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</si>
  <si>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</si>
  <si>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</si>
  <si>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</si>
  <si>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</si>
  <si>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</si>
  <si>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</si>
  <si>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</si>
  <si>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</si>
  <si>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</si>
  <si>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</si>
  <si>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</si>
  <si>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</si>
  <si>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</si>
  <si>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</si>
  <si>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</si>
  <si>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</si>
  <si>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</si>
  <si>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</si>
  <si>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</si>
  <si>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</si>
  <si>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</si>
  <si>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</si>
  <si>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</si>
  <si>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</si>
  <si>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</si>
  <si>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</si>
  <si>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</si>
  <si>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</si>
  <si>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</si>
  <si>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</si>
  <si>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</si>
  <si>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</si>
  <si>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</si>
  <si>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</si>
  <si>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</si>
  <si>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</si>
  <si>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</si>
  <si>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</si>
  <si>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</si>
  <si>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</si>
  <si>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</si>
  <si>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</si>
  <si>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</si>
  <si>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</si>
  <si>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</si>
  <si>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</si>
  <si>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</si>
  <si>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</si>
  <si>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</si>
  <si>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</si>
  <si>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</si>
  <si>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</si>
  <si>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</si>
  <si>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</si>
  <si>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</si>
  <si>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</si>
  <si>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</si>
  <si>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</si>
  <si>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지용성 비타민</t>
    <phoneticPr fontId="1" type="noConversion"/>
  </si>
  <si>
    <t>비타민D</t>
    <phoneticPr fontId="1" type="noConversion"/>
  </si>
  <si>
    <t>다량 무기질</t>
    <phoneticPr fontId="1" type="noConversion"/>
  </si>
  <si>
    <t>(설문지 : FFQ 95문항 설문지, 사용자 : 김영희, ID : H1900852)</t>
  </si>
  <si>
    <t>2021년 08월 27일 14:37:35</t>
  </si>
  <si>
    <t>H1900852</t>
  </si>
  <si>
    <t>김영희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</si>
</sst>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61.33222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1.3127271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0.52520113999999996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1080.7203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2471.6122999999998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50.528896000000003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72.699066000000002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11.172037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622.10050000000001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6.7363389999999995E-2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4.0089189999999997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19.257334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152.15123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92.337389999999999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4.952</c:v>
                </c:pt>
                <c:pt idx="1">
                  <c:v>8.7650000000000006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6.8401500000000004</c:v>
                </c:pt>
                <c:pt idx="1">
                  <c:v>8.7171339999999997</c:v>
                </c:pt>
                <c:pt idx="2">
                  <c:v>9.8308420000000005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361.37157999999999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13.786128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81.387</c:v>
                </c:pt>
                <c:pt idx="1">
                  <c:v>5.702</c:v>
                </c:pt>
                <c:pt idx="2">
                  <c:v>12.911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2091.1179999999999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72.1798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302.83724999999998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2.0148326999999999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4465.991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12.240202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1.5394009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157.24889999999999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0.94032996999999996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14.007346999999999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1.5394009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427.28406000000001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6.7730199999999998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김영희, ID : H1900852)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14:37:35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2091.1179999999999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61.33222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19.257334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81.387</v>
      </c>
      <c r="G8" s="59">
        <f>'DRIs DATA 입력'!G8</f>
        <v>5.702</v>
      </c>
      <c r="H8" s="59">
        <f>'DRIs DATA 입력'!H8</f>
        <v>12.911</v>
      </c>
      <c r="I8" s="55"/>
      <c r="J8" s="59" t="s">
        <v>215</v>
      </c>
      <c r="K8" s="59">
        <f>'DRIs DATA 입력'!K8</f>
        <v>4.952</v>
      </c>
      <c r="L8" s="59">
        <f>'DRIs DATA 입력'!L8</f>
        <v>8.7650000000000006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361.37157999999999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13.786128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2.0148326999999999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157.24889999999999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72.1798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1.4961504999999999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0.94032996999999996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14.007346999999999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1.5394009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427.28406000000001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6.7730199999999998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1.3127271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0.52520113999999996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302.83724999999998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1080.7203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4465.991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2471.6122999999998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50.528896000000003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72.699066000000002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12.240202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11.172037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622.10050000000001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6.7363389999999995E-2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4.0089189999999997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152.15123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92.337389999999999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3" sqref="I5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328</v>
      </c>
      <c r="B1" s="55" t="s">
        <v>333</v>
      </c>
      <c r="G1" s="56" t="s">
        <v>329</v>
      </c>
      <c r="H1" s="55" t="s">
        <v>334</v>
      </c>
    </row>
    <row r="3" spans="1:27" x14ac:dyDescent="0.3">
      <c r="A3" s="65" t="s">
        <v>288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295</v>
      </c>
      <c r="B4" s="66"/>
      <c r="C4" s="66"/>
      <c r="E4" s="61" t="s">
        <v>289</v>
      </c>
      <c r="F4" s="62"/>
      <c r="G4" s="62"/>
      <c r="H4" s="63"/>
      <c r="J4" s="61" t="s">
        <v>290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284</v>
      </c>
      <c r="V4" s="66"/>
      <c r="W4" s="66"/>
      <c r="X4" s="66"/>
      <c r="Y4" s="66"/>
      <c r="Z4" s="66"/>
    </row>
    <row r="5" spans="1:27" x14ac:dyDescent="0.3">
      <c r="A5" s="60"/>
      <c r="B5" s="60" t="s">
        <v>291</v>
      </c>
      <c r="C5" s="60" t="s">
        <v>276</v>
      </c>
      <c r="E5" s="60"/>
      <c r="F5" s="60" t="s">
        <v>49</v>
      </c>
      <c r="G5" s="60" t="s">
        <v>292</v>
      </c>
      <c r="H5" s="60" t="s">
        <v>45</v>
      </c>
      <c r="J5" s="60"/>
      <c r="K5" s="60" t="s">
        <v>293</v>
      </c>
      <c r="L5" s="60" t="s">
        <v>294</v>
      </c>
      <c r="N5" s="60"/>
      <c r="O5" s="60" t="s">
        <v>277</v>
      </c>
      <c r="P5" s="60" t="s">
        <v>280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295</v>
      </c>
      <c r="B6" s="60">
        <v>1800</v>
      </c>
      <c r="C6" s="60">
        <v>2091.1179999999999</v>
      </c>
      <c r="E6" s="60" t="s">
        <v>296</v>
      </c>
      <c r="F6" s="60">
        <v>55</v>
      </c>
      <c r="G6" s="60">
        <v>15</v>
      </c>
      <c r="H6" s="60">
        <v>7</v>
      </c>
      <c r="J6" s="60" t="s">
        <v>296</v>
      </c>
      <c r="K6" s="60">
        <v>0.1</v>
      </c>
      <c r="L6" s="60">
        <v>4</v>
      </c>
      <c r="N6" s="60" t="s">
        <v>297</v>
      </c>
      <c r="O6" s="60">
        <v>40</v>
      </c>
      <c r="P6" s="60">
        <v>50</v>
      </c>
      <c r="Q6" s="60">
        <v>0</v>
      </c>
      <c r="R6" s="60">
        <v>0</v>
      </c>
      <c r="S6" s="60">
        <v>61.33222</v>
      </c>
      <c r="U6" s="60" t="s">
        <v>298</v>
      </c>
      <c r="V6" s="60">
        <v>0</v>
      </c>
      <c r="W6" s="60">
        <v>0</v>
      </c>
      <c r="X6" s="60">
        <v>20</v>
      </c>
      <c r="Y6" s="60">
        <v>0</v>
      </c>
      <c r="Z6" s="60">
        <v>19.257334</v>
      </c>
    </row>
    <row r="7" spans="1:27" x14ac:dyDescent="0.3">
      <c r="E7" s="60" t="s">
        <v>283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299</v>
      </c>
      <c r="F8" s="60">
        <v>81.387</v>
      </c>
      <c r="G8" s="60">
        <v>5.702</v>
      </c>
      <c r="H8" s="60">
        <v>12.911</v>
      </c>
      <c r="J8" s="60" t="s">
        <v>299</v>
      </c>
      <c r="K8" s="60">
        <v>4.952</v>
      </c>
      <c r="L8" s="60">
        <v>8.7650000000000006</v>
      </c>
    </row>
    <row r="13" spans="1:27" x14ac:dyDescent="0.3">
      <c r="A13" s="64" t="s">
        <v>330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331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303</v>
      </c>
      <c r="B16" s="60">
        <v>430</v>
      </c>
      <c r="C16" s="60">
        <v>600</v>
      </c>
      <c r="D16" s="60">
        <v>0</v>
      </c>
      <c r="E16" s="60">
        <v>3000</v>
      </c>
      <c r="F16" s="60">
        <v>361.37157999999999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13.786128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2.0148326999999999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157.24889999999999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305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306</v>
      </c>
      <c r="P24" s="66"/>
      <c r="Q24" s="66"/>
      <c r="R24" s="66"/>
      <c r="S24" s="66"/>
      <c r="T24" s="66"/>
      <c r="V24" s="66" t="s">
        <v>307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310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72.1798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1.4961504999999999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0.94032996999999996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14.007346999999999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1.5394009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427.28406000000001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6.7730199999999998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1.3127271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0.52520113999999996</v>
      </c>
    </row>
    <row r="33" spans="1:68" x14ac:dyDescent="0.3">
      <c r="A33" s="64" t="s">
        <v>332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302.83724999999998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1080.7203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4465.991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2471.6122999999998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50.528896000000003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72.699066000000002</v>
      </c>
    </row>
    <row r="43" spans="1:68" x14ac:dyDescent="0.3">
      <c r="A43" s="64" t="s">
        <v>318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12.240202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11.172037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622.10050000000001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6.7363389999999995E-2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4.0089189999999997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152.15123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92.337389999999999</v>
      </c>
      <c r="AX46" s="60" t="s">
        <v>285</v>
      </c>
      <c r="AY46" s="60"/>
      <c r="AZ46" s="60"/>
      <c r="BA46" s="60"/>
      <c r="BB46" s="60"/>
      <c r="BC46" s="60"/>
      <c r="BE46" s="60" t="s">
        <v>286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8" sqref="F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287</v>
      </c>
      <c r="D2" s="55">
        <v>64</v>
      </c>
      <c r="E2" s="55">
        <v>2091.1179999999999</v>
      </c>
      <c r="F2" s="55">
        <v>386.61057</v>
      </c>
      <c r="G2" s="55">
        <v>27.084517999999999</v>
      </c>
      <c r="H2" s="55">
        <v>15.089479000000001</v>
      </c>
      <c r="I2" s="55">
        <v>11.995039999999999</v>
      </c>
      <c r="J2" s="55">
        <v>61.33222</v>
      </c>
      <c r="K2" s="55">
        <v>38.553379999999997</v>
      </c>
      <c r="L2" s="55">
        <v>22.778836999999999</v>
      </c>
      <c r="M2" s="55">
        <v>19.257334</v>
      </c>
      <c r="N2" s="55">
        <v>1.6303647999999999</v>
      </c>
      <c r="O2" s="55">
        <v>9.4770679999999992</v>
      </c>
      <c r="P2" s="55">
        <v>662.79223999999999</v>
      </c>
      <c r="Q2" s="55">
        <v>19.055885</v>
      </c>
      <c r="R2" s="55">
        <v>361.37157999999999</v>
      </c>
      <c r="S2" s="55">
        <v>43.415337000000001</v>
      </c>
      <c r="T2" s="55">
        <v>3815.4746</v>
      </c>
      <c r="U2" s="55">
        <v>2.0148326999999999</v>
      </c>
      <c r="V2" s="55">
        <v>13.786128</v>
      </c>
      <c r="W2" s="55">
        <v>157.24889999999999</v>
      </c>
      <c r="X2" s="55">
        <v>72.1798</v>
      </c>
      <c r="Y2" s="55">
        <v>1.4961504999999999</v>
      </c>
      <c r="Z2" s="55">
        <v>0.94032996999999996</v>
      </c>
      <c r="AA2" s="55">
        <v>14.007346999999999</v>
      </c>
      <c r="AB2" s="55">
        <v>1.5394009</v>
      </c>
      <c r="AC2" s="55">
        <v>427.28406000000001</v>
      </c>
      <c r="AD2" s="55">
        <v>6.7730199999999998</v>
      </c>
      <c r="AE2" s="55">
        <v>1.3127271</v>
      </c>
      <c r="AF2" s="55">
        <v>0.52520113999999996</v>
      </c>
      <c r="AG2" s="55">
        <v>302.83724999999998</v>
      </c>
      <c r="AH2" s="55">
        <v>198.64023</v>
      </c>
      <c r="AI2" s="55">
        <v>104.19701000000001</v>
      </c>
      <c r="AJ2" s="55">
        <v>1080.7203</v>
      </c>
      <c r="AK2" s="55">
        <v>4465.991</v>
      </c>
      <c r="AL2" s="55">
        <v>50.528896000000003</v>
      </c>
      <c r="AM2" s="55">
        <v>2471.6122999999998</v>
      </c>
      <c r="AN2" s="55">
        <v>72.699066000000002</v>
      </c>
      <c r="AO2" s="55">
        <v>12.240202</v>
      </c>
      <c r="AP2" s="55">
        <v>9.0758749999999999</v>
      </c>
      <c r="AQ2" s="55">
        <v>3.1643267000000002</v>
      </c>
      <c r="AR2" s="55">
        <v>11.172037</v>
      </c>
      <c r="AS2" s="55">
        <v>622.10050000000001</v>
      </c>
      <c r="AT2" s="55">
        <v>6.7363389999999995E-2</v>
      </c>
      <c r="AU2" s="55">
        <v>4.0089189999999997</v>
      </c>
      <c r="AV2" s="55">
        <v>152.15123</v>
      </c>
      <c r="AW2" s="55">
        <v>92.337389999999999</v>
      </c>
      <c r="AX2" s="55">
        <v>9.9502936E-2</v>
      </c>
      <c r="AY2" s="55">
        <v>0.98270020000000002</v>
      </c>
      <c r="AZ2" s="55">
        <v>165.66587999999999</v>
      </c>
      <c r="BA2" s="55">
        <v>25.393547000000002</v>
      </c>
      <c r="BB2" s="55">
        <v>6.8401500000000004</v>
      </c>
      <c r="BC2" s="55">
        <v>8.7171339999999997</v>
      </c>
      <c r="BD2" s="55">
        <v>9.8308420000000005</v>
      </c>
      <c r="BE2" s="55">
        <v>0.65820469999999998</v>
      </c>
      <c r="BF2" s="55">
        <v>3.3821485</v>
      </c>
      <c r="BG2" s="55">
        <v>0</v>
      </c>
      <c r="BH2" s="55">
        <v>2.2317240999999999E-5</v>
      </c>
      <c r="BI2" s="55">
        <v>3.9222117999999998E-4</v>
      </c>
      <c r="BJ2" s="55">
        <v>1.9061116999999999E-2</v>
      </c>
      <c r="BK2" s="55">
        <v>0</v>
      </c>
      <c r="BL2" s="55">
        <v>0.15893284999999999</v>
      </c>
      <c r="BM2" s="55">
        <v>2.2685764000000002</v>
      </c>
      <c r="BN2" s="55">
        <v>0.67896389999999995</v>
      </c>
      <c r="BO2" s="55">
        <v>37.076790000000003</v>
      </c>
      <c r="BP2" s="55">
        <v>6.6844669999999997</v>
      </c>
      <c r="BQ2" s="55">
        <v>11.440771</v>
      </c>
      <c r="BR2" s="55">
        <v>41.226990000000001</v>
      </c>
      <c r="BS2" s="55">
        <v>19.591270000000002</v>
      </c>
      <c r="BT2" s="55">
        <v>8.1763119999999994</v>
      </c>
      <c r="BU2" s="55">
        <v>5.3108107000000002E-2</v>
      </c>
      <c r="BV2" s="55">
        <v>4.4277842999999997E-2</v>
      </c>
      <c r="BW2" s="55">
        <v>0.53350589999999998</v>
      </c>
      <c r="BX2" s="55">
        <v>0.95190969999999997</v>
      </c>
      <c r="BY2" s="55">
        <v>8.8803930000000003E-2</v>
      </c>
      <c r="BZ2" s="55">
        <v>4.4565415000000002E-4</v>
      </c>
      <c r="CA2" s="55">
        <v>0.44530197999999999</v>
      </c>
      <c r="CB2" s="55">
        <v>2.3004759999999999E-2</v>
      </c>
      <c r="CC2" s="55">
        <v>0.23242942999999999</v>
      </c>
      <c r="CD2" s="55">
        <v>1.6125197</v>
      </c>
      <c r="CE2" s="55">
        <v>3.5793806999999997E-2</v>
      </c>
      <c r="CF2" s="55">
        <v>0.18591224000000001</v>
      </c>
      <c r="CG2" s="55">
        <v>4.9500000000000003E-7</v>
      </c>
      <c r="CH2" s="55">
        <v>4.6138180000000001E-2</v>
      </c>
      <c r="CI2" s="55">
        <v>6.3705669999999997E-3</v>
      </c>
      <c r="CJ2" s="55">
        <v>3.2166766999999998</v>
      </c>
      <c r="CK2" s="55">
        <v>9.1381120000000003E-3</v>
      </c>
      <c r="CL2" s="55">
        <v>0.56072250000000001</v>
      </c>
      <c r="CM2" s="55">
        <v>2.2457916999999998</v>
      </c>
      <c r="CN2" s="55">
        <v>2607.8420000000001</v>
      </c>
      <c r="CO2" s="55">
        <v>4377.0956999999999</v>
      </c>
      <c r="CP2" s="55">
        <v>1954.6266000000001</v>
      </c>
      <c r="CQ2" s="55">
        <v>826.32320000000004</v>
      </c>
      <c r="CR2" s="55">
        <v>476.73575</v>
      </c>
      <c r="CS2" s="55">
        <v>630.03589999999997</v>
      </c>
      <c r="CT2" s="55">
        <v>2493.8838000000001</v>
      </c>
      <c r="CU2" s="55">
        <v>1260.8088</v>
      </c>
      <c r="CV2" s="55">
        <v>1984.4939999999999</v>
      </c>
      <c r="CW2" s="55">
        <v>1349.3828000000001</v>
      </c>
      <c r="CX2" s="55">
        <v>425.76781999999997</v>
      </c>
      <c r="CY2" s="55">
        <v>3581.7262999999998</v>
      </c>
      <c r="CZ2" s="55">
        <v>1298.3635999999999</v>
      </c>
      <c r="DA2" s="55">
        <v>3762.9290000000001</v>
      </c>
      <c r="DB2" s="55">
        <v>3976.4567999999999</v>
      </c>
      <c r="DC2" s="55">
        <v>4917.8603999999996</v>
      </c>
      <c r="DD2" s="55">
        <v>7027.7245999999996</v>
      </c>
      <c r="DE2" s="55">
        <v>1382.3130000000001</v>
      </c>
      <c r="DF2" s="55">
        <v>4448.5853999999999</v>
      </c>
      <c r="DG2" s="55">
        <v>1663.6261999999999</v>
      </c>
      <c r="DH2" s="55">
        <v>88.121284000000003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25.393547000000002</v>
      </c>
      <c r="B6">
        <f>BB2</f>
        <v>6.8401500000000004</v>
      </c>
      <c r="C6">
        <f>BC2</f>
        <v>8.7171339999999997</v>
      </c>
      <c r="D6">
        <f>BD2</f>
        <v>9.8308420000000005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7" sqref="M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21024</v>
      </c>
      <c r="C2" s="51">
        <f ca="1">YEAR(TODAY())-YEAR(B2)+IF(TODAY()&gt;=DATE(YEAR(TODAY()),MONTH(B2),DAY(B2)),0,-1)</f>
        <v>64</v>
      </c>
      <c r="E2" s="47">
        <v>159.80000000000001</v>
      </c>
      <c r="F2" s="48" t="s">
        <v>275</v>
      </c>
      <c r="G2" s="47">
        <v>56.2</v>
      </c>
      <c r="H2" s="46" t="s">
        <v>40</v>
      </c>
      <c r="I2" s="67">
        <f>ROUND(G3/E3^2,1)</f>
        <v>22</v>
      </c>
    </row>
    <row r="3" spans="1:9" x14ac:dyDescent="0.3">
      <c r="E3" s="46">
        <f>E2/100</f>
        <v>1.5980000000000001</v>
      </c>
      <c r="F3" s="46" t="s">
        <v>39</v>
      </c>
      <c r="G3" s="46">
        <f>G2</f>
        <v>56.2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김영희, ID : H1900852)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14:37:35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44418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64</v>
      </c>
      <c r="G12" s="132"/>
      <c r="H12" s="132"/>
      <c r="I12" s="132"/>
      <c r="K12" s="123">
        <f>'개인정보 및 신체계측 입력'!E2</f>
        <v>159.80000000000001</v>
      </c>
      <c r="L12" s="124"/>
      <c r="M12" s="117">
        <f>'개인정보 및 신체계측 입력'!G2</f>
        <v>56.2</v>
      </c>
      <c r="N12" s="118"/>
      <c r="O12" s="113" t="s">
        <v>270</v>
      </c>
      <c r="P12" s="107"/>
      <c r="Q12" s="110">
        <f>'개인정보 및 신체계측 입력'!I2</f>
        <v>22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김영희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81.387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5.702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12.911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8.8000000000000007</v>
      </c>
      <c r="L72" s="34" t="s">
        <v>52</v>
      </c>
      <c r="M72" s="34">
        <f>ROUND('DRIs DATA'!K8,1)</f>
        <v>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48.18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114.88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72.180000000000007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102.63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37.85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297.73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122.4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2021-08-27T06:00:42Z</dcterms:modified>
</cp:coreProperties>
</file>