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<sst xmlns="http://schemas.openxmlformats.org/spreadsheetml/2006/main" count="692" uniqueCount="348">
  <si>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</si>
  <si>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</si>
  <si>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</si>
  <si>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</si>
  <si>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</si>
  <si>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</si>
  <si>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</si>
  <si>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</si>
  <si>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</si>
  <si>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</si>
  <si>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</si>
  <si>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</si>
  <si>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</si>
  <si>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</si>
  <si>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</si>
  <si>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</si>
  <si>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</si>
  <si>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</si>
  <si>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</si>
  <si>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</si>
  <si>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</si>
  <si>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</si>
  <si>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</si>
  <si>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</si>
  <si>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</si>
  <si>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</si>
  <si>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</si>
  <si>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</si>
  <si>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</si>
  <si>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</si>
  <si>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</si>
  <si>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</si>
  <si>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</si>
  <si>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</si>
  <si>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</si>
  <si>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</si>
  <si>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</si>
  <si>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</si>
  <si>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</si>
  <si>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</si>
  <si>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</si>
  <si>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</si>
  <si>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</si>
  <si>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</si>
  <si>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</si>
  <si>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</si>
  <si>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</si>
  <si>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</si>
  <si>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</si>
  <si>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</si>
  <si>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</si>
  <si>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</si>
  <si>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</si>
  <si>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</si>
  <si>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</si>
  <si>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</si>
  <si>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</si>
  <si>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</si>
  <si>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</si>
  <si>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</si>
  <si>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</si>
  <si>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</si>
  <si>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</si>
  <si>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</si>
  <si>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</si>
  <si>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</si>
  <si>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</si>
  <si>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</si>
  <si>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</si>
  <si>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</si>
  <si>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</si>
  <si>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</si>
  <si>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</si>
  <si>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</si>
  <si>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</si>
  <si>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</si>
  <si>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</si>
  <si>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</si>
  <si>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</si>
  <si>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</si>
  <si>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</si>
  <si>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</si>
  <si>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</si>
  <si>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</si>
  <si>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</si>
  <si>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</si>
  <si>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</si>
  <si>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</si>
  <si>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</si>
  <si>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</si>
  <si>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</si>
  <si>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</si>
  <si>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</si>
  <si>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</si>
  <si>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</si>
  <si>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</si>
  <si>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</si>
  <si>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</si>
  <si>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</si>
  <si>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</si>
  <si>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</si>
  <si>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</si>
  <si>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</si>
  <si>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</si>
  <si>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</si>
  <si>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</si>
  <si>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</si>
  <si>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</si>
  <si>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</si>
  <si>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</si>
  <si>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</si>
  <si>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</si>
  <si>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</si>
  <si>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</si>
  <si>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</si>
  <si>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</si>
  <si>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</si>
  <si>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</si>
  <si>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</si>
  <si>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</si>
  <si>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</si>
  <si>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</si>
  <si>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</si>
  <si>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</si>
  <si>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</si>
  <si>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</si>
  <si>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</si>
  <si>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</si>
  <si>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</si>
  <si>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</si>
  <si>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</si>
  <si>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</si>
  <si>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</si>
  <si>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</si>
  <si>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</si>
  <si>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</si>
  <si>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</si>
  <si>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</si>
  <si>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</si>
  <si>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</si>
  <si>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</si>
  <si>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</si>
  <si>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</si>
  <si>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</si>
  <si>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</si>
  <si>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</si>
  <si>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</si>
  <si>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</si>
  <si>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</si>
  <si>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</si>
  <si>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</si>
  <si>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</si>
  <si>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</si>
  <si>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</si>
  <si>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</si>
  <si>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</si>
  <si>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</si>
  <si>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</si>
  <si>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</si>
  <si>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</si>
  <si>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</si>
  <si>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</si>
  <si>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</si>
  <si>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</si>
  <si>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</si>
  <si>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</si>
  <si>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</si>
  <si>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</si>
  <si>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</si>
  <si>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</si>
  <si>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</si>
  <si>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</si>
  <si>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</si>
  <si>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</si>
  <si>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</si>
  <si>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</si>
  <si>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</si>
  <si>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</si>
  <si>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</si>
  <si>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</si>
  <si>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</si>
  <si>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</si>
  <si>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</si>
  <si>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</si>
  <si>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</si>
  <si>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</si>
  <si>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</si>
  <si>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</si>
  <si>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</si>
  <si>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</si>
  <si>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</si>
  <si>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</si>
  <si>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</si>
  <si>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</si>
  <si>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</si>
  <si>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</si>
  <si>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</si>
  <si>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</si>
  <si>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</si>
  <si>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</si>
  <si>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</si>
  <si>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</si>
  <si>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</si>
  <si>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</si>
  <si>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</si>
  <si>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</si>
  <si>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</si>
  <si>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</si>
  <si>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</si>
  <si>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</si>
  <si>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</si>
  <si>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</si>
  <si>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</si>
  <si>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</si>
  <si>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</si>
  <si>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</si>
  <si>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</si>
  <si>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</si>
  <si>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</si>
  <si>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</si>
  <si>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</si>
  <si>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</si>
  <si>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</si>
  <si>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</si>
  <si>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</si>
  <si>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</si>
  <si>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</si>
  <si>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</si>
  <si>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</si>
  <si>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</si>
  <si>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</si>
  <si>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</si>
  <si>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</si>
  <si>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</si>
  <si>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</si>
  <si>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</si>
  <si>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</si>
  <si>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</si>
  <si>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</si>
  <si>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</si>
  <si>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</si>
  <si>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</si>
  <si>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</si>
  <si>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</si>
  <si>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</si>
  <si>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</si>
  <si>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</si>
  <si>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</si>
  <si>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</si>
  <si>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</si>
  <si>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</si>
  <si>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</si>
  <si>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</si>
  <si>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</si>
  <si>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</si>
  <si>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</si>
  <si>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</si>
  <si>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</si>
  <si>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</si>
  <si>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</si>
  <si>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</si>
  <si>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</si>
  <si>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</si>
  <si>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</si>
  <si>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</si>
  <si>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</si>
  <si>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</si>
  <si>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</si>
  <si>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</si>
  <si>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</si>
  <si>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</si>
  <si>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</si>
  <si>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</si>
  <si>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</si>
  <si>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</si>
  <si>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</si>
  <si>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</si>
  <si>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</si>
  <si>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</si>
  <si>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</si>
  <si>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</si>
  <si>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티아민</t>
    <phoneticPr fontId="1" type="noConversion"/>
  </si>
  <si>
    <t>구리(ug/일)</t>
    <phoneticPr fontId="1" type="noConversion"/>
  </si>
  <si>
    <t>적정비율(최대)</t>
    <phoneticPr fontId="1" type="noConversion"/>
  </si>
  <si>
    <t>식이섬유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</si>
  <si>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</si>
  <si>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</si>
  <si>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</si>
  <si>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다량영양소</t>
    <phoneticPr fontId="1" type="noConversion"/>
  </si>
  <si>
    <t>열량영양소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</si>
  <si>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</si>
  <si>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</si>
  <si>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</si>
  <si>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</si>
  <si>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</si>
  <si>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</si>
  <si>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</si>
  <si>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</si>
  <si>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</si>
  <si>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</si>
  <si>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</si>
  <si>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</si>
  <si>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</si>
  <si>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</si>
  <si>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</si>
  <si>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</si>
  <si>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</si>
  <si>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</si>
  <si>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</si>
  <si>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</si>
  <si>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</si>
  <si>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</si>
  <si>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</si>
  <si>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</si>
  <si>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</si>
  <si>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</si>
  <si>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</si>
  <si>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</si>
  <si>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</si>
  <si>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</si>
  <si>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</si>
  <si>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</si>
  <si>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지용성 비타민</t>
    <phoneticPr fontId="1" type="noConversion"/>
  </si>
  <si>
    <t>비타민D</t>
    <phoneticPr fontId="1" type="noConversion"/>
  </si>
  <si>
    <t>다량 무기질</t>
    <phoneticPr fontId="1" type="noConversion"/>
  </si>
  <si>
    <t>섭취량</t>
    <phoneticPr fontId="1" type="noConversion"/>
  </si>
  <si>
    <t>권장섭취량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</si>
  <si>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</si>
  <si>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</si>
  <si>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</si>
  <si>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칼슘</t>
    <phoneticPr fontId="1" type="noConversion"/>
  </si>
  <si>
    <t>요오드</t>
    <phoneticPr fontId="1" type="noConversion"/>
  </si>
  <si>
    <t>(설문지 : FFQ 95문항 설문지, 사용자 : 박오순, ID : H1900853)</t>
  </si>
  <si>
    <t>2021년 08월 27일 14:38:27</t>
  </si>
  <si>
    <t>불포화지방산</t>
    <phoneticPr fontId="1" type="noConversion"/>
  </si>
  <si>
    <t>평균필요량</t>
    <phoneticPr fontId="1" type="noConversion"/>
  </si>
  <si>
    <t>비타민E</t>
    <phoneticPr fontId="1" type="noConversion"/>
  </si>
  <si>
    <t>상한섭취량</t>
    <phoneticPr fontId="1" type="noConversion"/>
  </si>
  <si>
    <t>니아신</t>
    <phoneticPr fontId="1" type="noConversion"/>
  </si>
  <si>
    <t>섭취량</t>
    <phoneticPr fontId="1" type="noConversion"/>
  </si>
  <si>
    <t>권장섭취량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</si>
  <si>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</si>
  <si>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</si>
  <si>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</si>
  <si>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</si>
  <si>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충분섭취량</t>
    <phoneticPr fontId="1" type="noConversion"/>
  </si>
  <si>
    <t>H1900853</t>
  </si>
  <si>
    <t>박오순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</si>
</sst>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49.572029999999998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18984"/>
        <c:axId val="508816632"/>
      </c:barChart>
      <c:catAx>
        <c:axId val="50881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16632"/>
        <c:crosses val="autoZero"/>
        <c:auto val="1"/>
        <c:lblAlgn val="ctr"/>
        <c:lblOffset val="100"/>
        <c:noMultiLvlLbl val="0"/>
      </c:catAx>
      <c:valAx>
        <c:axId val="50881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1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2.1962353999999999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0856"/>
        <c:axId val="563652424"/>
      </c:barChart>
      <c:catAx>
        <c:axId val="56365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424"/>
        <c:crosses val="autoZero"/>
        <c:auto val="1"/>
        <c:lblAlgn val="ctr"/>
        <c:lblOffset val="100"/>
        <c:noMultiLvlLbl val="0"/>
      </c:catAx>
      <c:valAx>
        <c:axId val="56365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2.5674815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873120"/>
        <c:axId val="506819120"/>
      </c:barChart>
      <c:catAx>
        <c:axId val="2138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9120"/>
        <c:crosses val="autoZero"/>
        <c:auto val="1"/>
        <c:lblAlgn val="ctr"/>
        <c:lblOffset val="100"/>
        <c:noMultiLvlLbl val="0"/>
      </c:catAx>
      <c:valAx>
        <c:axId val="5068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8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894.70860000000005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0896"/>
        <c:axId val="562549720"/>
      </c:barChart>
      <c:catAx>
        <c:axId val="56255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9720"/>
        <c:crosses val="autoZero"/>
        <c:auto val="1"/>
        <c:lblAlgn val="ctr"/>
        <c:lblOffset val="100"/>
        <c:noMultiLvlLbl val="0"/>
      </c:catAx>
      <c:valAx>
        <c:axId val="56254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2613.1372000000001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48544"/>
        <c:axId val="562550112"/>
      </c:barChart>
      <c:catAx>
        <c:axId val="5625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0112"/>
        <c:crosses val="autoZero"/>
        <c:auto val="1"/>
        <c:lblAlgn val="ctr"/>
        <c:lblOffset val="100"/>
        <c:noMultiLvlLbl val="0"/>
      </c:catAx>
      <c:valAx>
        <c:axId val="562550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67.42859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5600"/>
        <c:axId val="562555208"/>
      </c:barChart>
      <c:catAx>
        <c:axId val="56255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5208"/>
        <c:crosses val="autoZero"/>
        <c:auto val="1"/>
        <c:lblAlgn val="ctr"/>
        <c:lblOffset val="100"/>
        <c:noMultiLvlLbl val="0"/>
      </c:catAx>
      <c:valAx>
        <c:axId val="56255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117.28418000000001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1680"/>
        <c:axId val="562548152"/>
      </c:barChart>
      <c:catAx>
        <c:axId val="5625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8152"/>
        <c:crosses val="autoZero"/>
        <c:auto val="1"/>
        <c:lblAlgn val="ctr"/>
        <c:lblOffset val="100"/>
        <c:noMultiLvlLbl val="0"/>
      </c:catAx>
      <c:valAx>
        <c:axId val="5625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8.3953199999999999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4424"/>
        <c:axId val="562552072"/>
      </c:barChart>
      <c:catAx>
        <c:axId val="5625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072"/>
        <c:crosses val="autoZero"/>
        <c:auto val="1"/>
        <c:lblAlgn val="ctr"/>
        <c:lblOffset val="100"/>
        <c:noMultiLvlLbl val="0"/>
      </c:catAx>
      <c:valAx>
        <c:axId val="56255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570.49649999999997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248"/>
        <c:axId val="562552856"/>
      </c:barChart>
      <c:catAx>
        <c:axId val="5625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856"/>
        <c:crosses val="autoZero"/>
        <c:auto val="1"/>
        <c:lblAlgn val="ctr"/>
        <c:lblOffset val="100"/>
        <c:noMultiLvlLbl val="0"/>
      </c:catAx>
      <c:valAx>
        <c:axId val="562552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1.2118439999999999E-2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640"/>
        <c:axId val="510042504"/>
      </c:barChart>
      <c:catAx>
        <c:axId val="5625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504"/>
        <c:crosses val="autoZero"/>
        <c:auto val="1"/>
        <c:lblAlgn val="ctr"/>
        <c:lblOffset val="100"/>
        <c:noMultiLvlLbl val="0"/>
      </c:catAx>
      <c:valAx>
        <c:axId val="51004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2.8321985999999999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8584"/>
        <c:axId val="510043680"/>
      </c:barChart>
      <c:catAx>
        <c:axId val="5100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680"/>
        <c:crosses val="autoZero"/>
        <c:auto val="1"/>
        <c:lblAlgn val="ctr"/>
        <c:lblOffset val="100"/>
        <c:noMultiLvlLbl val="0"/>
      </c:catAx>
      <c:valAx>
        <c:axId val="51004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21.070383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21728"/>
        <c:axId val="508822120"/>
      </c:barChart>
      <c:catAx>
        <c:axId val="5088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22120"/>
        <c:crosses val="autoZero"/>
        <c:auto val="1"/>
        <c:lblAlgn val="ctr"/>
        <c:lblOffset val="100"/>
        <c:noMultiLvlLbl val="0"/>
      </c:catAx>
      <c:valAx>
        <c:axId val="50882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32.672649999999997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2896"/>
        <c:axId val="510044464"/>
      </c:barChart>
      <c:catAx>
        <c:axId val="5100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464"/>
        <c:crosses val="autoZero"/>
        <c:auto val="1"/>
        <c:lblAlgn val="ctr"/>
        <c:lblOffset val="100"/>
        <c:noMultiLvlLbl val="0"/>
      </c:catAx>
      <c:valAx>
        <c:axId val="5100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65.593159999999997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9760"/>
        <c:axId val="510043288"/>
      </c:barChart>
      <c:catAx>
        <c:axId val="5100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288"/>
        <c:crosses val="autoZero"/>
        <c:auto val="1"/>
        <c:lblAlgn val="ctr"/>
        <c:lblOffset val="100"/>
        <c:noMultiLvlLbl val="0"/>
      </c:catAx>
      <c:valAx>
        <c:axId val="5100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5.2779999999999996</c:v>
                </c:pt>
                <c:pt idx="1">
                  <c:v>17.478999999999999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40152"/>
        <c:axId val="510044072"/>
      </c:barChart>
      <c:catAx>
        <c:axId val="5100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072"/>
        <c:crosses val="autoZero"/>
        <c:auto val="1"/>
        <c:lblAlgn val="ctr"/>
        <c:lblOffset val="100"/>
        <c:noMultiLvlLbl val="0"/>
      </c:catAx>
      <c:valAx>
        <c:axId val="5100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6.3260149999999999</c:v>
                </c:pt>
                <c:pt idx="1">
                  <c:v>9.5723299999999991</c:v>
                </c:pt>
                <c:pt idx="2">
                  <c:v>10.055484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523.16283999999996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1328"/>
        <c:axId val="510042112"/>
      </c:barChart>
      <c:catAx>
        <c:axId val="5100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112"/>
        <c:crosses val="autoZero"/>
        <c:auto val="1"/>
        <c:lblAlgn val="ctr"/>
        <c:lblOffset val="100"/>
        <c:noMultiLvlLbl val="0"/>
      </c:catAx>
      <c:valAx>
        <c:axId val="51004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19.004895999999999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5248"/>
        <c:axId val="510038192"/>
      </c:barChart>
      <c:catAx>
        <c:axId val="5100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38192"/>
        <c:crosses val="autoZero"/>
        <c:auto val="1"/>
        <c:lblAlgn val="ctr"/>
        <c:lblOffset val="100"/>
        <c:noMultiLvlLbl val="0"/>
      </c:catAx>
      <c:valAx>
        <c:axId val="5100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72.207999999999998</c:v>
                </c:pt>
                <c:pt idx="1">
                  <c:v>11.391999999999999</c:v>
                </c:pt>
                <c:pt idx="2">
                  <c:v>16.399999999999999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134656"/>
        <c:axId val="564135048"/>
      </c:barChart>
      <c:catAx>
        <c:axId val="5641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5048"/>
        <c:crosses val="autoZero"/>
        <c:auto val="1"/>
        <c:lblAlgn val="ctr"/>
        <c:lblOffset val="100"/>
        <c:noMultiLvlLbl val="0"/>
      </c:catAx>
      <c:valAx>
        <c:axId val="56413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1389.8956000000001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4264"/>
        <c:axId val="564137792"/>
      </c:barChart>
      <c:catAx>
        <c:axId val="56413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7792"/>
        <c:crosses val="autoZero"/>
        <c:auto val="1"/>
        <c:lblAlgn val="ctr"/>
        <c:lblOffset val="100"/>
        <c:noMultiLvlLbl val="0"/>
      </c:catAx>
      <c:valAx>
        <c:axId val="56413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111.198296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3480"/>
        <c:axId val="564136616"/>
      </c:barChart>
      <c:catAx>
        <c:axId val="5641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6616"/>
        <c:crosses val="autoZero"/>
        <c:auto val="1"/>
        <c:lblAlgn val="ctr"/>
        <c:lblOffset val="100"/>
        <c:noMultiLvlLbl val="0"/>
      </c:catAx>
      <c:valAx>
        <c:axId val="56413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411.91293000000002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5832"/>
        <c:axId val="564133872"/>
      </c:barChart>
      <c:catAx>
        <c:axId val="56413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3872"/>
        <c:crosses val="autoZero"/>
        <c:auto val="1"/>
        <c:lblAlgn val="ctr"/>
        <c:lblOffset val="100"/>
        <c:noMultiLvlLbl val="0"/>
      </c:catAx>
      <c:valAx>
        <c:axId val="5641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2.5732621999999998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18336"/>
        <c:axId val="506817160"/>
      </c:barChart>
      <c:catAx>
        <c:axId val="5068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7160"/>
        <c:crosses val="autoZero"/>
        <c:auto val="1"/>
        <c:lblAlgn val="ctr"/>
        <c:lblOffset val="100"/>
        <c:noMultiLvlLbl val="0"/>
      </c:catAx>
      <c:valAx>
        <c:axId val="50681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5103.0864000000001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8184"/>
        <c:axId val="564138968"/>
      </c:barChart>
      <c:catAx>
        <c:axId val="5641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8968"/>
        <c:crosses val="autoZero"/>
        <c:auto val="1"/>
        <c:lblAlgn val="ctr"/>
        <c:lblOffset val="100"/>
        <c:noMultiLvlLbl val="0"/>
      </c:catAx>
      <c:valAx>
        <c:axId val="5641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14.288535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7008"/>
        <c:axId val="564139360"/>
      </c:barChart>
      <c:catAx>
        <c:axId val="5641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9360"/>
        <c:crosses val="autoZero"/>
        <c:auto val="1"/>
        <c:lblAlgn val="ctr"/>
        <c:lblOffset val="100"/>
        <c:noMultiLvlLbl val="0"/>
      </c:catAx>
      <c:valAx>
        <c:axId val="5641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1.0968933999999999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9752"/>
        <c:axId val="564439056"/>
      </c:barChart>
      <c:catAx>
        <c:axId val="56413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39056"/>
        <c:crosses val="autoZero"/>
        <c:auto val="1"/>
        <c:lblAlgn val="ctr"/>
        <c:lblOffset val="100"/>
        <c:noMultiLvlLbl val="0"/>
      </c:catAx>
      <c:valAx>
        <c:axId val="56443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307.83562999999998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112"/>
        <c:axId val="563652032"/>
      </c:barChart>
      <c:catAx>
        <c:axId val="5636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032"/>
        <c:crosses val="autoZero"/>
        <c:auto val="1"/>
        <c:lblAlgn val="ctr"/>
        <c:lblOffset val="100"/>
        <c:noMultiLvlLbl val="0"/>
      </c:catAx>
      <c:valAx>
        <c:axId val="56365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1.3179618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1640"/>
        <c:axId val="563650072"/>
      </c:barChart>
      <c:catAx>
        <c:axId val="5636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072"/>
        <c:crosses val="autoZero"/>
        <c:auto val="1"/>
        <c:lblAlgn val="ctr"/>
        <c:lblOffset val="100"/>
        <c:noMultiLvlLbl val="0"/>
      </c:catAx>
      <c:valAx>
        <c:axId val="56365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12.065265999999999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504"/>
        <c:axId val="563650464"/>
      </c:barChart>
      <c:catAx>
        <c:axId val="56364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464"/>
        <c:crosses val="autoZero"/>
        <c:auto val="1"/>
        <c:lblAlgn val="ctr"/>
        <c:lblOffset val="100"/>
        <c:noMultiLvlLbl val="0"/>
      </c:catAx>
      <c:valAx>
        <c:axId val="5636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1.0968933999999999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2816"/>
        <c:axId val="563649680"/>
      </c:barChart>
      <c:catAx>
        <c:axId val="56365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9680"/>
        <c:crosses val="autoZero"/>
        <c:auto val="1"/>
        <c:lblAlgn val="ctr"/>
        <c:lblOffset val="100"/>
        <c:noMultiLvlLbl val="0"/>
      </c:catAx>
      <c:valAx>
        <c:axId val="56364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532.69200000000001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3992"/>
        <c:axId val="563653600"/>
      </c:barChart>
      <c:catAx>
        <c:axId val="5636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3600"/>
        <c:crosses val="autoZero"/>
        <c:auto val="1"/>
        <c:lblAlgn val="ctr"/>
        <c:lblOffset val="100"/>
        <c:noMultiLvlLbl val="0"/>
      </c:catAx>
      <c:valAx>
        <c:axId val="56365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4.7020835999999999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7328"/>
        <c:axId val="563647720"/>
      </c:barChart>
      <c:catAx>
        <c:axId val="5636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7720"/>
        <c:crosses val="autoZero"/>
        <c:auto val="1"/>
        <c:lblAlgn val="ctr"/>
        <c:lblOffset val="100"/>
        <c:noMultiLvlLbl val="0"/>
      </c:catAx>
      <c:valAx>
        <c:axId val="56364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박오순, ID : H1900853)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27일 14:38:27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1600</v>
      </c>
      <c r="C6" s="59">
        <f>'DRIs DATA 입력'!C6</f>
        <v>1389.8956000000001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49.572029999999998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21.070383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72.207999999999998</v>
      </c>
      <c r="G8" s="59">
        <f>'DRIs DATA 입력'!G8</f>
        <v>11.391999999999999</v>
      </c>
      <c r="H8" s="59">
        <f>'DRIs DATA 입력'!H8</f>
        <v>16.399999999999999</v>
      </c>
      <c r="I8" s="55"/>
      <c r="J8" s="59" t="s">
        <v>215</v>
      </c>
      <c r="K8" s="59">
        <f>'DRIs DATA 입력'!K8</f>
        <v>5.2779999999999996</v>
      </c>
      <c r="L8" s="59">
        <f>'DRIs DATA 입력'!L8</f>
        <v>17.478999999999999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523.16283999999996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19.004895999999999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2.5732621999999998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307.83562999999998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111.198296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1.2336787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1.3179618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12.065265999999999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1.0968933999999999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532.69200000000001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4.7020835999999999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2.1962353999999999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2.5674815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411.91293000000002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894.70860000000005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5103.0864000000001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2613.1372000000001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67.42859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117.28418000000001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14.288535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8.3953199999999999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570.49649999999997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1.2118439999999999E-2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2.8321985999999999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32.672649999999997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65.593159999999997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0" sqref="K50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320</v>
      </c>
      <c r="B1" s="55" t="s">
        <v>332</v>
      </c>
      <c r="G1" s="56" t="s">
        <v>321</v>
      </c>
      <c r="H1" s="55" t="s">
        <v>333</v>
      </c>
    </row>
    <row r="3" spans="1:27" x14ac:dyDescent="0.3">
      <c r="A3" s="65" t="s">
        <v>288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294</v>
      </c>
      <c r="B4" s="66"/>
      <c r="C4" s="66"/>
      <c r="E4" s="61" t="s">
        <v>289</v>
      </c>
      <c r="F4" s="62"/>
      <c r="G4" s="62"/>
      <c r="H4" s="63"/>
      <c r="J4" s="61" t="s">
        <v>334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284</v>
      </c>
      <c r="V4" s="66"/>
      <c r="W4" s="66"/>
      <c r="X4" s="66"/>
      <c r="Y4" s="66"/>
      <c r="Z4" s="66"/>
    </row>
    <row r="5" spans="1:27" x14ac:dyDescent="0.3">
      <c r="A5" s="60"/>
      <c r="B5" s="60" t="s">
        <v>290</v>
      </c>
      <c r="C5" s="60" t="s">
        <v>276</v>
      </c>
      <c r="E5" s="60"/>
      <c r="F5" s="60" t="s">
        <v>49</v>
      </c>
      <c r="G5" s="60" t="s">
        <v>291</v>
      </c>
      <c r="H5" s="60" t="s">
        <v>45</v>
      </c>
      <c r="J5" s="60"/>
      <c r="K5" s="60" t="s">
        <v>292</v>
      </c>
      <c r="L5" s="60" t="s">
        <v>293</v>
      </c>
      <c r="N5" s="60"/>
      <c r="O5" s="60" t="s">
        <v>335</v>
      </c>
      <c r="P5" s="60" t="s">
        <v>280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280</v>
      </c>
      <c r="X5" s="60" t="s">
        <v>328</v>
      </c>
      <c r="Y5" s="60" t="s">
        <v>279</v>
      </c>
      <c r="Z5" s="60" t="s">
        <v>276</v>
      </c>
    </row>
    <row r="6" spans="1:27" x14ac:dyDescent="0.3">
      <c r="A6" s="60" t="s">
        <v>294</v>
      </c>
      <c r="B6" s="60">
        <v>1600</v>
      </c>
      <c r="C6" s="60">
        <v>1389.8956000000001</v>
      </c>
      <c r="E6" s="60" t="s">
        <v>295</v>
      </c>
      <c r="F6" s="60">
        <v>55</v>
      </c>
      <c r="G6" s="60">
        <v>15</v>
      </c>
      <c r="H6" s="60">
        <v>7</v>
      </c>
      <c r="J6" s="60" t="s">
        <v>295</v>
      </c>
      <c r="K6" s="60">
        <v>0.1</v>
      </c>
      <c r="L6" s="60">
        <v>4</v>
      </c>
      <c r="N6" s="60" t="s">
        <v>296</v>
      </c>
      <c r="O6" s="60">
        <v>40</v>
      </c>
      <c r="P6" s="60">
        <v>45</v>
      </c>
      <c r="Q6" s="60">
        <v>0</v>
      </c>
      <c r="R6" s="60">
        <v>0</v>
      </c>
      <c r="S6" s="60">
        <v>49.572029999999998</v>
      </c>
      <c r="U6" s="60" t="s">
        <v>297</v>
      </c>
      <c r="V6" s="60">
        <v>0</v>
      </c>
      <c r="W6" s="60">
        <v>0</v>
      </c>
      <c r="X6" s="60">
        <v>20</v>
      </c>
      <c r="Y6" s="60">
        <v>0</v>
      </c>
      <c r="Z6" s="60">
        <v>21.070383</v>
      </c>
    </row>
    <row r="7" spans="1:27" x14ac:dyDescent="0.3">
      <c r="E7" s="60" t="s">
        <v>283</v>
      </c>
      <c r="F7" s="60">
        <v>65</v>
      </c>
      <c r="G7" s="60">
        <v>30</v>
      </c>
      <c r="H7" s="60">
        <v>20</v>
      </c>
      <c r="J7" s="60" t="s">
        <v>283</v>
      </c>
      <c r="K7" s="60">
        <v>1</v>
      </c>
      <c r="L7" s="60">
        <v>10</v>
      </c>
    </row>
    <row r="8" spans="1:27" x14ac:dyDescent="0.3">
      <c r="E8" s="60" t="s">
        <v>298</v>
      </c>
      <c r="F8" s="60">
        <v>72.207999999999998</v>
      </c>
      <c r="G8" s="60">
        <v>11.391999999999999</v>
      </c>
      <c r="H8" s="60">
        <v>16.399999999999999</v>
      </c>
      <c r="J8" s="60" t="s">
        <v>298</v>
      </c>
      <c r="K8" s="60">
        <v>5.2779999999999996</v>
      </c>
      <c r="L8" s="60">
        <v>17.478999999999999</v>
      </c>
    </row>
    <row r="13" spans="1:27" x14ac:dyDescent="0.3">
      <c r="A13" s="64" t="s">
        <v>322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299</v>
      </c>
      <c r="B14" s="66"/>
      <c r="C14" s="66"/>
      <c r="D14" s="66"/>
      <c r="E14" s="66"/>
      <c r="F14" s="66"/>
      <c r="H14" s="66" t="s">
        <v>336</v>
      </c>
      <c r="I14" s="66"/>
      <c r="J14" s="66"/>
      <c r="K14" s="66"/>
      <c r="L14" s="66"/>
      <c r="M14" s="66"/>
      <c r="O14" s="66" t="s">
        <v>323</v>
      </c>
      <c r="P14" s="66"/>
      <c r="Q14" s="66"/>
      <c r="R14" s="66"/>
      <c r="S14" s="66"/>
      <c r="T14" s="66"/>
      <c r="V14" s="66" t="s">
        <v>300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280</v>
      </c>
      <c r="D15" s="60" t="s">
        <v>278</v>
      </c>
      <c r="E15" s="60" t="s">
        <v>337</v>
      </c>
      <c r="F15" s="60" t="s">
        <v>276</v>
      </c>
      <c r="H15" s="60"/>
      <c r="I15" s="60" t="s">
        <v>277</v>
      </c>
      <c r="J15" s="60" t="s">
        <v>280</v>
      </c>
      <c r="K15" s="60" t="s">
        <v>328</v>
      </c>
      <c r="L15" s="60" t="s">
        <v>279</v>
      </c>
      <c r="M15" s="60" t="s">
        <v>276</v>
      </c>
      <c r="O15" s="60"/>
      <c r="P15" s="60" t="s">
        <v>277</v>
      </c>
      <c r="Q15" s="60" t="s">
        <v>280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326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301</v>
      </c>
      <c r="B16" s="60">
        <v>410</v>
      </c>
      <c r="C16" s="60">
        <v>550</v>
      </c>
      <c r="D16" s="60">
        <v>0</v>
      </c>
      <c r="E16" s="60">
        <v>3000</v>
      </c>
      <c r="F16" s="60">
        <v>523.16283999999996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19.004895999999999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2.5732621999999998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307.83562999999998</v>
      </c>
    </row>
    <row r="23" spans="1:62" x14ac:dyDescent="0.3">
      <c r="A23" s="64" t="s">
        <v>302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303</v>
      </c>
      <c r="B24" s="66"/>
      <c r="C24" s="66"/>
      <c r="D24" s="66"/>
      <c r="E24" s="66"/>
      <c r="F24" s="66"/>
      <c r="H24" s="66" t="s">
        <v>281</v>
      </c>
      <c r="I24" s="66"/>
      <c r="J24" s="66"/>
      <c r="K24" s="66"/>
      <c r="L24" s="66"/>
      <c r="M24" s="66"/>
      <c r="O24" s="66" t="s">
        <v>304</v>
      </c>
      <c r="P24" s="66"/>
      <c r="Q24" s="66"/>
      <c r="R24" s="66"/>
      <c r="S24" s="66"/>
      <c r="T24" s="66"/>
      <c r="V24" s="66" t="s">
        <v>338</v>
      </c>
      <c r="W24" s="66"/>
      <c r="X24" s="66"/>
      <c r="Y24" s="66"/>
      <c r="Z24" s="66"/>
      <c r="AA24" s="66"/>
      <c r="AC24" s="66" t="s">
        <v>305</v>
      </c>
      <c r="AD24" s="66"/>
      <c r="AE24" s="66"/>
      <c r="AF24" s="66"/>
      <c r="AG24" s="66"/>
      <c r="AH24" s="66"/>
      <c r="AJ24" s="66" t="s">
        <v>306</v>
      </c>
      <c r="AK24" s="66"/>
      <c r="AL24" s="66"/>
      <c r="AM24" s="66"/>
      <c r="AN24" s="66"/>
      <c r="AO24" s="66"/>
      <c r="AQ24" s="66" t="s">
        <v>307</v>
      </c>
      <c r="AR24" s="66"/>
      <c r="AS24" s="66"/>
      <c r="AT24" s="66"/>
      <c r="AU24" s="66"/>
      <c r="AV24" s="66"/>
      <c r="AX24" s="66" t="s">
        <v>308</v>
      </c>
      <c r="AY24" s="66"/>
      <c r="AZ24" s="66"/>
      <c r="BA24" s="66"/>
      <c r="BB24" s="66"/>
      <c r="BC24" s="66"/>
      <c r="BE24" s="66" t="s">
        <v>309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280</v>
      </c>
      <c r="D25" s="60" t="s">
        <v>278</v>
      </c>
      <c r="E25" s="60" t="s">
        <v>337</v>
      </c>
      <c r="F25" s="60" t="s">
        <v>339</v>
      </c>
      <c r="H25" s="60"/>
      <c r="I25" s="60" t="s">
        <v>277</v>
      </c>
      <c r="J25" s="60" t="s">
        <v>280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280</v>
      </c>
      <c r="R25" s="60" t="s">
        <v>328</v>
      </c>
      <c r="S25" s="60" t="s">
        <v>279</v>
      </c>
      <c r="T25" s="60" t="s">
        <v>339</v>
      </c>
      <c r="V25" s="60"/>
      <c r="W25" s="60" t="s">
        <v>277</v>
      </c>
      <c r="X25" s="60" t="s">
        <v>280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280</v>
      </c>
      <c r="AT25" s="60" t="s">
        <v>278</v>
      </c>
      <c r="AU25" s="60" t="s">
        <v>279</v>
      </c>
      <c r="AV25" s="60" t="s">
        <v>276</v>
      </c>
      <c r="AX25" s="60"/>
      <c r="AY25" s="60" t="s">
        <v>335</v>
      </c>
      <c r="AZ25" s="60" t="s">
        <v>326</v>
      </c>
      <c r="BA25" s="60" t="s">
        <v>328</v>
      </c>
      <c r="BB25" s="60" t="s">
        <v>279</v>
      </c>
      <c r="BC25" s="60" t="s">
        <v>276</v>
      </c>
      <c r="BE25" s="60"/>
      <c r="BF25" s="60" t="s">
        <v>327</v>
      </c>
      <c r="BG25" s="60" t="s">
        <v>340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111.198296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1.2336787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1.3179618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12.065265999999999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1.0968933999999999</v>
      </c>
      <c r="AJ26" s="60" t="s">
        <v>341</v>
      </c>
      <c r="AK26" s="60">
        <v>320</v>
      </c>
      <c r="AL26" s="60">
        <v>400</v>
      </c>
      <c r="AM26" s="60">
        <v>0</v>
      </c>
      <c r="AN26" s="60">
        <v>1000</v>
      </c>
      <c r="AO26" s="60">
        <v>532.69200000000001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4.7020835999999999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2.1962353999999999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2.5674815</v>
      </c>
    </row>
    <row r="33" spans="1:68" x14ac:dyDescent="0.3">
      <c r="A33" s="64" t="s">
        <v>324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330</v>
      </c>
      <c r="B34" s="66"/>
      <c r="C34" s="66"/>
      <c r="D34" s="66"/>
      <c r="E34" s="66"/>
      <c r="F34" s="66"/>
      <c r="H34" s="66" t="s">
        <v>310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342</v>
      </c>
      <c r="W34" s="66"/>
      <c r="X34" s="66"/>
      <c r="Y34" s="66"/>
      <c r="Z34" s="66"/>
      <c r="AA34" s="66"/>
      <c r="AC34" s="66" t="s">
        <v>343</v>
      </c>
      <c r="AD34" s="66"/>
      <c r="AE34" s="66"/>
      <c r="AF34" s="66"/>
      <c r="AG34" s="66"/>
      <c r="AH34" s="66"/>
      <c r="AJ34" s="66" t="s">
        <v>344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327</v>
      </c>
      <c r="C35" s="60" t="s">
        <v>280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326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280</v>
      </c>
      <c r="AF35" s="60" t="s">
        <v>328</v>
      </c>
      <c r="AG35" s="60" t="s">
        <v>279</v>
      </c>
      <c r="AH35" s="60" t="s">
        <v>276</v>
      </c>
      <c r="AJ35" s="60"/>
      <c r="AK35" s="60" t="s">
        <v>277</v>
      </c>
      <c r="AL35" s="60" t="s">
        <v>280</v>
      </c>
      <c r="AM35" s="60" t="s">
        <v>345</v>
      </c>
      <c r="AN35" s="60" t="s">
        <v>337</v>
      </c>
      <c r="AO35" s="60" t="s">
        <v>276</v>
      </c>
    </row>
    <row r="36" spans="1:68" x14ac:dyDescent="0.3">
      <c r="A36" s="60" t="s">
        <v>17</v>
      </c>
      <c r="B36" s="60">
        <v>560</v>
      </c>
      <c r="C36" s="60">
        <v>800</v>
      </c>
      <c r="D36" s="60">
        <v>0</v>
      </c>
      <c r="E36" s="60">
        <v>2000</v>
      </c>
      <c r="F36" s="60">
        <v>411.91293000000002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894.70860000000005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5103.0864000000001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2613.1372000000001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67.42859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117.28418000000001</v>
      </c>
    </row>
    <row r="43" spans="1:68" x14ac:dyDescent="0.3">
      <c r="A43" s="64" t="s">
        <v>311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312</v>
      </c>
      <c r="B44" s="66"/>
      <c r="C44" s="66"/>
      <c r="D44" s="66"/>
      <c r="E44" s="66"/>
      <c r="F44" s="66"/>
      <c r="H44" s="66" t="s">
        <v>313</v>
      </c>
      <c r="I44" s="66"/>
      <c r="J44" s="66"/>
      <c r="K44" s="66"/>
      <c r="L44" s="66"/>
      <c r="M44" s="66"/>
      <c r="O44" s="66" t="s">
        <v>314</v>
      </c>
      <c r="P44" s="66"/>
      <c r="Q44" s="66"/>
      <c r="R44" s="66"/>
      <c r="S44" s="66"/>
      <c r="T44" s="66"/>
      <c r="V44" s="66" t="s">
        <v>315</v>
      </c>
      <c r="W44" s="66"/>
      <c r="X44" s="66"/>
      <c r="Y44" s="66"/>
      <c r="Z44" s="66"/>
      <c r="AA44" s="66"/>
      <c r="AC44" s="66" t="s">
        <v>316</v>
      </c>
      <c r="AD44" s="66"/>
      <c r="AE44" s="66"/>
      <c r="AF44" s="66"/>
      <c r="AG44" s="66"/>
      <c r="AH44" s="66"/>
      <c r="AJ44" s="66" t="s">
        <v>331</v>
      </c>
      <c r="AK44" s="66"/>
      <c r="AL44" s="66"/>
      <c r="AM44" s="66"/>
      <c r="AN44" s="66"/>
      <c r="AO44" s="66"/>
      <c r="AQ44" s="66" t="s">
        <v>317</v>
      </c>
      <c r="AR44" s="66"/>
      <c r="AS44" s="66"/>
      <c r="AT44" s="66"/>
      <c r="AU44" s="66"/>
      <c r="AV44" s="66"/>
      <c r="AX44" s="66" t="s">
        <v>318</v>
      </c>
      <c r="AY44" s="66"/>
      <c r="AZ44" s="66"/>
      <c r="BA44" s="66"/>
      <c r="BB44" s="66"/>
      <c r="BC44" s="66"/>
      <c r="BE44" s="66" t="s">
        <v>319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280</v>
      </c>
      <c r="Y45" s="60" t="s">
        <v>278</v>
      </c>
      <c r="Z45" s="60" t="s">
        <v>279</v>
      </c>
      <c r="AA45" s="60" t="s">
        <v>339</v>
      </c>
      <c r="AC45" s="60"/>
      <c r="AD45" s="60" t="s">
        <v>327</v>
      </c>
      <c r="AE45" s="60" t="s">
        <v>326</v>
      </c>
      <c r="AF45" s="60" t="s">
        <v>278</v>
      </c>
      <c r="AG45" s="60" t="s">
        <v>279</v>
      </c>
      <c r="AH45" s="60" t="s">
        <v>325</v>
      </c>
      <c r="AJ45" s="60"/>
      <c r="AK45" s="60" t="s">
        <v>277</v>
      </c>
      <c r="AL45" s="60" t="s">
        <v>280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326</v>
      </c>
      <c r="AT45" s="60" t="s">
        <v>278</v>
      </c>
      <c r="AU45" s="60" t="s">
        <v>279</v>
      </c>
      <c r="AV45" s="60" t="s">
        <v>325</v>
      </c>
      <c r="AX45" s="60"/>
      <c r="AY45" s="60" t="s">
        <v>327</v>
      </c>
      <c r="AZ45" s="60" t="s">
        <v>326</v>
      </c>
      <c r="BA45" s="60" t="s">
        <v>328</v>
      </c>
      <c r="BB45" s="60" t="s">
        <v>279</v>
      </c>
      <c r="BC45" s="60" t="s">
        <v>276</v>
      </c>
      <c r="BE45" s="60"/>
      <c r="BF45" s="60" t="s">
        <v>277</v>
      </c>
      <c r="BG45" s="60" t="s">
        <v>280</v>
      </c>
      <c r="BH45" s="60" t="s">
        <v>278</v>
      </c>
      <c r="BI45" s="60" t="s">
        <v>329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14.288535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8.3953199999999999</v>
      </c>
      <c r="O46" s="60" t="s">
        <v>282</v>
      </c>
      <c r="P46" s="60">
        <v>600</v>
      </c>
      <c r="Q46" s="60">
        <v>800</v>
      </c>
      <c r="R46" s="60">
        <v>0</v>
      </c>
      <c r="S46" s="60">
        <v>10000</v>
      </c>
      <c r="T46" s="60">
        <v>570.49649999999997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1.2118439999999999E-2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2.8321985999999999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32.672649999999997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65.593159999999997</v>
      </c>
      <c r="AX46" s="60" t="s">
        <v>285</v>
      </c>
      <c r="AY46" s="60"/>
      <c r="AZ46" s="60"/>
      <c r="BA46" s="60"/>
      <c r="BB46" s="60"/>
      <c r="BC46" s="60"/>
      <c r="BE46" s="60" t="s">
        <v>286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32" sqref="H3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346</v>
      </c>
      <c r="B2" s="55" t="s">
        <v>347</v>
      </c>
      <c r="C2" s="55" t="s">
        <v>287</v>
      </c>
      <c r="D2" s="55">
        <v>71</v>
      </c>
      <c r="E2" s="55">
        <v>1389.8956000000001</v>
      </c>
      <c r="F2" s="55">
        <v>218.25774000000001</v>
      </c>
      <c r="G2" s="55">
        <v>34.433117000000003</v>
      </c>
      <c r="H2" s="55">
        <v>18.382210000000001</v>
      </c>
      <c r="I2" s="55">
        <v>16.050906999999999</v>
      </c>
      <c r="J2" s="55">
        <v>49.572029999999998</v>
      </c>
      <c r="K2" s="55">
        <v>25.932017999999999</v>
      </c>
      <c r="L2" s="55">
        <v>23.640013</v>
      </c>
      <c r="M2" s="55">
        <v>21.070383</v>
      </c>
      <c r="N2" s="55">
        <v>2.2342813000000001</v>
      </c>
      <c r="O2" s="55">
        <v>11.530182</v>
      </c>
      <c r="P2" s="55">
        <v>605.43169999999998</v>
      </c>
      <c r="Q2" s="55">
        <v>21.174175000000002</v>
      </c>
      <c r="R2" s="55">
        <v>523.16283999999996</v>
      </c>
      <c r="S2" s="55">
        <v>93.983540000000005</v>
      </c>
      <c r="T2" s="55">
        <v>5150.1530000000002</v>
      </c>
      <c r="U2" s="55">
        <v>2.5732621999999998</v>
      </c>
      <c r="V2" s="55">
        <v>19.004895999999999</v>
      </c>
      <c r="W2" s="55">
        <v>307.83562999999998</v>
      </c>
      <c r="X2" s="55">
        <v>111.198296</v>
      </c>
      <c r="Y2" s="55">
        <v>1.2336787</v>
      </c>
      <c r="Z2" s="55">
        <v>1.3179618</v>
      </c>
      <c r="AA2" s="55">
        <v>12.065265999999999</v>
      </c>
      <c r="AB2" s="55">
        <v>1.0968933999999999</v>
      </c>
      <c r="AC2" s="55">
        <v>532.69200000000001</v>
      </c>
      <c r="AD2" s="55">
        <v>4.7020835999999999</v>
      </c>
      <c r="AE2" s="55">
        <v>2.1962353999999999</v>
      </c>
      <c r="AF2" s="55">
        <v>2.5674815</v>
      </c>
      <c r="AG2" s="55">
        <v>411.91293000000002</v>
      </c>
      <c r="AH2" s="55">
        <v>269.46352999999999</v>
      </c>
      <c r="AI2" s="55">
        <v>142.4494</v>
      </c>
      <c r="AJ2" s="55">
        <v>894.70860000000005</v>
      </c>
      <c r="AK2" s="55">
        <v>5103.0864000000001</v>
      </c>
      <c r="AL2" s="55">
        <v>67.42859</v>
      </c>
      <c r="AM2" s="55">
        <v>2613.1372000000001</v>
      </c>
      <c r="AN2" s="55">
        <v>117.28418000000001</v>
      </c>
      <c r="AO2" s="55">
        <v>14.288535</v>
      </c>
      <c r="AP2" s="55">
        <v>9.1292770000000001</v>
      </c>
      <c r="AQ2" s="55">
        <v>5.1592580000000003</v>
      </c>
      <c r="AR2" s="55">
        <v>8.3953199999999999</v>
      </c>
      <c r="AS2" s="55">
        <v>570.49649999999997</v>
      </c>
      <c r="AT2" s="55">
        <v>1.2118439999999999E-2</v>
      </c>
      <c r="AU2" s="55">
        <v>2.8321985999999999</v>
      </c>
      <c r="AV2" s="55">
        <v>32.672649999999997</v>
      </c>
      <c r="AW2" s="55">
        <v>65.593159999999997</v>
      </c>
      <c r="AX2" s="55">
        <v>0.33819133000000001</v>
      </c>
      <c r="AY2" s="55">
        <v>1.1316740000000001</v>
      </c>
      <c r="AZ2" s="55">
        <v>387.16293000000002</v>
      </c>
      <c r="BA2" s="55">
        <v>25.976935999999998</v>
      </c>
      <c r="BB2" s="55">
        <v>6.3260149999999999</v>
      </c>
      <c r="BC2" s="55">
        <v>9.5723299999999991</v>
      </c>
      <c r="BD2" s="55">
        <v>10.055484</v>
      </c>
      <c r="BE2" s="55">
        <v>0.27779706999999998</v>
      </c>
      <c r="BF2" s="55">
        <v>1.7918136</v>
      </c>
      <c r="BG2" s="55">
        <v>0</v>
      </c>
      <c r="BH2" s="55">
        <v>1.11586205E-5</v>
      </c>
      <c r="BI2" s="55">
        <v>5.4127177000000003E-5</v>
      </c>
      <c r="BJ2" s="55">
        <v>8.7668169999999997E-3</v>
      </c>
      <c r="BK2" s="55">
        <v>0</v>
      </c>
      <c r="BL2" s="55">
        <v>0.13197739999999999</v>
      </c>
      <c r="BM2" s="55">
        <v>1.9836198</v>
      </c>
      <c r="BN2" s="55">
        <v>0.65532630000000003</v>
      </c>
      <c r="BO2" s="55">
        <v>46.266019999999997</v>
      </c>
      <c r="BP2" s="55">
        <v>7.3227289999999998</v>
      </c>
      <c r="BQ2" s="55">
        <v>15.523923</v>
      </c>
      <c r="BR2" s="55">
        <v>61.995049999999999</v>
      </c>
      <c r="BS2" s="55">
        <v>25.294827999999999</v>
      </c>
      <c r="BT2" s="55">
        <v>7.6404430000000003</v>
      </c>
      <c r="BU2" s="55">
        <v>0.20403892000000001</v>
      </c>
      <c r="BV2" s="55">
        <v>1.0919224999999999E-2</v>
      </c>
      <c r="BW2" s="55">
        <v>0.5268699</v>
      </c>
      <c r="BX2" s="55">
        <v>0.73799570000000003</v>
      </c>
      <c r="BY2" s="55">
        <v>0.10903247000000001</v>
      </c>
      <c r="BZ2" s="55">
        <v>2.7183387999999998E-4</v>
      </c>
      <c r="CA2" s="55">
        <v>1.3794512999999999</v>
      </c>
      <c r="CB2" s="55">
        <v>1.0902128000000001E-2</v>
      </c>
      <c r="CC2" s="55">
        <v>0.21024664000000001</v>
      </c>
      <c r="CD2" s="55">
        <v>0.38212334999999997</v>
      </c>
      <c r="CE2" s="55">
        <v>2.5186017000000002E-2</v>
      </c>
      <c r="CF2" s="55">
        <v>9.2569279999999993E-3</v>
      </c>
      <c r="CG2" s="55">
        <v>0</v>
      </c>
      <c r="CH2" s="55">
        <v>3.2183393999999997E-2</v>
      </c>
      <c r="CI2" s="55">
        <v>2.3407999999999999E-7</v>
      </c>
      <c r="CJ2" s="55">
        <v>0.45674969999999998</v>
      </c>
      <c r="CK2" s="55">
        <v>3.9085196000000003E-3</v>
      </c>
      <c r="CL2" s="55">
        <v>2.1297605000000002</v>
      </c>
      <c r="CM2" s="55">
        <v>1.9382181000000001</v>
      </c>
      <c r="CN2" s="55">
        <v>1384.3322000000001</v>
      </c>
      <c r="CO2" s="55">
        <v>2231.8948</v>
      </c>
      <c r="CP2" s="55">
        <v>1176.9589000000001</v>
      </c>
      <c r="CQ2" s="55">
        <v>466.29829999999998</v>
      </c>
      <c r="CR2" s="55">
        <v>290.59735000000001</v>
      </c>
      <c r="CS2" s="55">
        <v>224.61037999999999</v>
      </c>
      <c r="CT2" s="55">
        <v>1310.4419</v>
      </c>
      <c r="CU2" s="55">
        <v>710.13806</v>
      </c>
      <c r="CV2" s="55">
        <v>744.05790000000002</v>
      </c>
      <c r="CW2" s="55">
        <v>815.01373000000001</v>
      </c>
      <c r="CX2" s="55">
        <v>208.78856999999999</v>
      </c>
      <c r="CY2" s="55">
        <v>1769.1736000000001</v>
      </c>
      <c r="CZ2" s="55">
        <v>757.51733000000002</v>
      </c>
      <c r="DA2" s="55">
        <v>1933.9126000000001</v>
      </c>
      <c r="DB2" s="55">
        <v>1968.3678</v>
      </c>
      <c r="DC2" s="55">
        <v>2630.7950000000001</v>
      </c>
      <c r="DD2" s="55">
        <v>3991.6394</v>
      </c>
      <c r="DE2" s="55">
        <v>842.82165999999995</v>
      </c>
      <c r="DF2" s="55">
        <v>2206.8371999999999</v>
      </c>
      <c r="DG2" s="55">
        <v>932.72059999999999</v>
      </c>
      <c r="DH2" s="55">
        <v>49.769145999999999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25.976935999999998</v>
      </c>
      <c r="B6">
        <f>BB2</f>
        <v>6.3260149999999999</v>
      </c>
      <c r="C6">
        <f>BC2</f>
        <v>9.5723299999999991</v>
      </c>
      <c r="D6">
        <f>BD2</f>
        <v>10.055484</v>
      </c>
    </row>
    <row r="7" spans="1:113" x14ac:dyDescent="0.3">
      <c r="B7">
        <f>ROUND(B6/MAX($B$6,$C$6,$D$6),1)</f>
        <v>0.6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18257</v>
      </c>
      <c r="C2" s="51">
        <f ca="1">YEAR(TODAY())-YEAR(B2)+IF(TODAY()&gt;=DATE(YEAR(TODAY()),MONTH(B2),DAY(B2)),0,-1)</f>
        <v>71</v>
      </c>
      <c r="E2" s="47">
        <v>162.1</v>
      </c>
      <c r="F2" s="48" t="s">
        <v>275</v>
      </c>
      <c r="G2" s="47">
        <v>64.099999999999994</v>
      </c>
      <c r="H2" s="46" t="s">
        <v>40</v>
      </c>
      <c r="I2" s="67">
        <f>ROUND(G3/E3^2,1)</f>
        <v>24.4</v>
      </c>
    </row>
    <row r="3" spans="1:9" x14ac:dyDescent="0.3">
      <c r="E3" s="46">
        <f>E2/100</f>
        <v>1.621</v>
      </c>
      <c r="F3" s="46" t="s">
        <v>39</v>
      </c>
      <c r="G3" s="46">
        <f>G2</f>
        <v>64.099999999999994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44419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박오순, ID : H1900853)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27일 14:38:27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44419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71</v>
      </c>
      <c r="G12" s="132"/>
      <c r="H12" s="132"/>
      <c r="I12" s="132"/>
      <c r="K12" s="123">
        <f>'개인정보 및 신체계측 입력'!E2</f>
        <v>162.1</v>
      </c>
      <c r="L12" s="124"/>
      <c r="M12" s="117">
        <f>'개인정보 및 신체계측 입력'!G2</f>
        <v>64.099999999999994</v>
      </c>
      <c r="N12" s="118"/>
      <c r="O12" s="113" t="s">
        <v>270</v>
      </c>
      <c r="P12" s="107"/>
      <c r="Q12" s="110">
        <f>'개인정보 및 신체계측 입력'!I2</f>
        <v>24.4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박오순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72.207999999999998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11.391999999999999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16.399999999999999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17.5</v>
      </c>
      <c r="L72" s="34" t="s">
        <v>52</v>
      </c>
      <c r="M72" s="34">
        <f>ROUND('DRIs DATA'!K8,1)</f>
        <v>5.3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69.760000000000005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158.37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111.2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73.13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51.49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340.21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142.88999999999999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1600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2021-08-27T06:01:47Z</dcterms:modified>
</cp:coreProperties>
</file>