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<sst xmlns="http://schemas.openxmlformats.org/spreadsheetml/2006/main" count="692" uniqueCount="337">
  <si>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</si>
  <si>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</si>
  <si>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</si>
  <si>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</si>
  <si>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</si>
  <si>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</si>
  <si>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</si>
  <si>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</si>
  <si>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</si>
  <si>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</si>
  <si>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</si>
  <si>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</si>
  <si>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</si>
  <si>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</si>
  <si>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</si>
  <si>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</si>
  <si>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</si>
  <si>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</si>
  <si>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</si>
  <si>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</si>
  <si>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</si>
  <si>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</si>
  <si>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</si>
  <si>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</si>
  <si>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</si>
  <si>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</si>
  <si>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</si>
  <si>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</si>
  <si>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</si>
  <si>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</si>
  <si>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</si>
  <si>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</si>
  <si>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</si>
  <si>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</si>
  <si>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</si>
  <si>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</si>
  <si>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</si>
  <si>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</si>
  <si>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</si>
  <si>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</si>
  <si>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</si>
  <si>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</si>
  <si>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</si>
  <si>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</si>
  <si>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</si>
  <si>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</si>
  <si>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</si>
  <si>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</si>
  <si>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</si>
  <si>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</si>
  <si>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</si>
  <si>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</si>
  <si>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</si>
  <si>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</si>
  <si>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</si>
  <si>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</si>
  <si>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</si>
  <si>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</si>
  <si>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</si>
  <si>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</si>
  <si>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</si>
  <si>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</si>
  <si>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</si>
  <si>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</si>
  <si>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</si>
  <si>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</si>
  <si>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</si>
  <si>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</si>
  <si>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</si>
  <si>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</si>
  <si>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</si>
  <si>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</si>
  <si>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</si>
  <si>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</si>
  <si>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</si>
  <si>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</si>
  <si>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</si>
  <si>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</si>
  <si>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</si>
  <si>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</si>
  <si>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</si>
  <si>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</si>
  <si>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</si>
  <si>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</si>
  <si>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</si>
  <si>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</si>
  <si>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</si>
  <si>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</si>
  <si>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</si>
  <si>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</si>
  <si>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</si>
  <si>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</si>
  <si>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</si>
  <si>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</si>
  <si>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</si>
  <si>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</si>
  <si>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</si>
  <si>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</si>
  <si>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</si>
  <si>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</si>
  <si>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</si>
  <si>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</si>
  <si>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</si>
  <si>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</si>
  <si>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</si>
  <si>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</si>
  <si>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</si>
  <si>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</si>
  <si>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</si>
  <si>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</si>
  <si>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</si>
  <si>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</si>
  <si>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</si>
  <si>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</si>
  <si>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</si>
  <si>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</si>
  <si>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</si>
  <si>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</si>
  <si>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</si>
  <si>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</si>
  <si>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</si>
  <si>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</si>
  <si>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</si>
  <si>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</si>
  <si>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</si>
  <si>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</si>
  <si>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</si>
  <si>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</si>
  <si>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</si>
  <si>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</si>
  <si>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</si>
  <si>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</si>
  <si>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</si>
  <si>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</si>
  <si>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</si>
  <si>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</si>
  <si>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</si>
  <si>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</si>
  <si>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</si>
  <si>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</si>
  <si>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</si>
  <si>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</si>
  <si>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</si>
  <si>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</si>
  <si>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</si>
  <si>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</si>
  <si>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</si>
  <si>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</si>
  <si>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</si>
  <si>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</si>
  <si>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</si>
  <si>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</si>
  <si>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</si>
  <si>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</si>
  <si>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</si>
  <si>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</si>
  <si>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</si>
  <si>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</si>
  <si>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</si>
  <si>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</si>
  <si>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</si>
  <si>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</si>
  <si>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</si>
  <si>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</si>
  <si>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</si>
  <si>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</si>
  <si>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</si>
  <si>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</si>
  <si>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</si>
  <si>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</si>
  <si>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</si>
  <si>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</si>
  <si>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</si>
  <si>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</si>
  <si>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</si>
  <si>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</si>
  <si>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</si>
  <si>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</si>
  <si>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</si>
  <si>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</si>
  <si>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</si>
  <si>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</si>
  <si>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</si>
  <si>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</si>
  <si>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</si>
  <si>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</si>
  <si>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</si>
  <si>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</si>
  <si>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</si>
  <si>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</si>
  <si>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</si>
  <si>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</si>
  <si>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</si>
  <si>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</si>
  <si>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</si>
  <si>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</si>
  <si>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</si>
  <si>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</si>
  <si>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</si>
  <si>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</si>
  <si>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</si>
  <si>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</si>
  <si>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</si>
  <si>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</si>
  <si>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</si>
  <si>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</si>
  <si>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</si>
  <si>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</si>
  <si>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</si>
  <si>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</si>
  <si>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</si>
  <si>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</si>
  <si>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</si>
  <si>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</si>
  <si>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</si>
  <si>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</si>
  <si>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</si>
  <si>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</si>
  <si>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</si>
  <si>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</si>
  <si>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</si>
  <si>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</si>
  <si>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</si>
  <si>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</si>
  <si>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</si>
  <si>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</si>
  <si>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</si>
  <si>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</si>
  <si>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</si>
  <si>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</si>
  <si>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</si>
  <si>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</si>
  <si>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</si>
  <si>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</si>
  <si>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</si>
  <si>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</si>
  <si>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</si>
  <si>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</si>
  <si>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</si>
  <si>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</si>
  <si>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</si>
  <si>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</si>
  <si>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</si>
  <si>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</si>
  <si>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</si>
  <si>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</si>
  <si>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</si>
  <si>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</si>
  <si>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</si>
  <si>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</si>
  <si>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</si>
  <si>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</si>
  <si>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</si>
  <si>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</si>
  <si>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</si>
  <si>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</si>
  <si>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</si>
  <si>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</si>
  <si>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</si>
  <si>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</si>
  <si>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</si>
  <si>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</si>
  <si>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</si>
  <si>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</si>
  <si>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</si>
  <si>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</si>
  <si>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</si>
  <si>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</si>
  <si>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</si>
  <si>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</si>
  <si>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</si>
  <si>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</si>
  <si>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</si>
  <si>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</si>
  <si>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</si>
  <si>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</si>
  <si>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</si>
  <si>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</si>
  <si>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</si>
  <si>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</si>
  <si>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</si>
  <si>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</si>
  <si>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</si>
  <si>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</si>
  <si>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</si>
  <si>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</si>
  <si>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</si>
  <si>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</si>
  <si>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</si>
  <si>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</si>
  <si>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</si>
  <si>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</si>
  <si>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</si>
  <si>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</si>
  <si>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</si>
  <si>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</si>
  <si>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</si>
  <si>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</si>
  <si>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</si>
  <si>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</si>
  <si>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</si>
  <si>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</si>
  <si>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</si>
  <si>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</si>
  <si>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</si>
  <si>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</si>
  <si>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</si>
  <si>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</si>
  <si>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</si>
  <si>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</si>
  <si>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</si>
  <si>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</si>
  <si>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</si>
  <si>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</si>
  <si>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</si>
  <si>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</si>
  <si>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</si>
  <si>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</si>
  <si>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</si>
  <si>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</si>
  <si>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</si>
  <si>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</si>
  <si>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</si>
  <si>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</si>
  <si>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</si>
  <si>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</si>
  <si>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</si>
  <si>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</si>
  <si>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</si>
  <si>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</si>
  <si>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</si>
  <si>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</si>
  <si>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</si>
  <si>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(설문지 : FFQ 95문항 설문지, 사용자 : 강미숙, ID : H1900854)</t>
  </si>
  <si>
    <t>2021년 08월 27일 14:40:45</t>
  </si>
  <si>
    <t>H1900854</t>
  </si>
  <si>
    <t>강미숙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</si>
</sst>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85.707440000000005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4.5535516999999999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3.5730338000000001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1471.1052999999999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3939.0167999999999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132.30289999999999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169.96953999999999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13.045366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1355.2461000000001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1.5269212000000001E-2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4.0549619999999997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32.127327000000001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110.74393499999999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103.75691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6.0759999999999996</c:v>
                </c:pt>
                <c:pt idx="1">
                  <c:v>19.196000000000002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13.101305999999999</c:v>
                </c:pt>
                <c:pt idx="1">
                  <c:v>14.477938</c:v>
                </c:pt>
                <c:pt idx="2">
                  <c:v>9.2542639999999992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456.92489999999998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18.214706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75.84</c:v>
                </c:pt>
                <c:pt idx="1">
                  <c:v>9.202</c:v>
                </c:pt>
                <c:pt idx="2">
                  <c:v>14.959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2567.1763000000001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92.481920000000002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678.65620000000001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2.2086093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7174.6576999999997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19.161110000000001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226.81473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1.7271723000000001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19.945474999999998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519.71770000000004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17.855848000000002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강미숙, ID : H1900854)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14:40:45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2567.1763000000001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85.707440000000005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32.127327000000001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75.84</v>
      </c>
      <c r="G8" s="59">
        <f>'DRIs DATA 입력'!G8</f>
        <v>9.202</v>
      </c>
      <c r="H8" s="59">
        <f>'DRIs DATA 입력'!H8</f>
        <v>14.959</v>
      </c>
      <c r="I8" s="55"/>
      <c r="J8" s="59" t="s">
        <v>215</v>
      </c>
      <c r="K8" s="59">
        <f>'DRIs DATA 입력'!K8</f>
        <v>6.0759999999999996</v>
      </c>
      <c r="L8" s="59">
        <f>'DRIs DATA 입력'!L8</f>
        <v>19.196000000000002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456.92489999999998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18.214706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2.2086093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226.81473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92.481920000000002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2.2423000000000002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1.7271723000000001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19.945474999999998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2.28545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519.71770000000004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17.855848000000002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4.5535516999999999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3.5730338000000001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678.65620000000001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1471.1052999999999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7174.6576999999997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3939.0167999999999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132.30289999999999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169.96953999999999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19.161110000000001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13.045366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1355.2461000000001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1.5269212000000001E-2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4.0549619999999997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110.74393499999999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103.75691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49" sqref="G4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328</v>
      </c>
      <c r="B1" s="55" t="s">
        <v>333</v>
      </c>
      <c r="G1" s="56" t="s">
        <v>329</v>
      </c>
      <c r="H1" s="55" t="s">
        <v>334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1" t="s">
        <v>289</v>
      </c>
      <c r="F4" s="62"/>
      <c r="G4" s="62"/>
      <c r="H4" s="63"/>
      <c r="J4" s="61" t="s">
        <v>290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276</v>
      </c>
      <c r="E5" s="60"/>
      <c r="F5" s="60" t="s">
        <v>49</v>
      </c>
      <c r="G5" s="60" t="s">
        <v>292</v>
      </c>
      <c r="H5" s="60" t="s">
        <v>45</v>
      </c>
      <c r="J5" s="60"/>
      <c r="K5" s="60" t="s">
        <v>293</v>
      </c>
      <c r="L5" s="60" t="s">
        <v>294</v>
      </c>
      <c r="N5" s="60"/>
      <c r="O5" s="60" t="s">
        <v>277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1800</v>
      </c>
      <c r="C6" s="60">
        <v>2567.1763000000001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50</v>
      </c>
      <c r="Q6" s="60">
        <v>0</v>
      </c>
      <c r="R6" s="60">
        <v>0</v>
      </c>
      <c r="S6" s="60">
        <v>85.707440000000005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32.127327000000001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299</v>
      </c>
      <c r="F8" s="60">
        <v>75.84</v>
      </c>
      <c r="G8" s="60">
        <v>9.202</v>
      </c>
      <c r="H8" s="60">
        <v>14.959</v>
      </c>
      <c r="J8" s="60" t="s">
        <v>299</v>
      </c>
      <c r="K8" s="60">
        <v>6.0759999999999996</v>
      </c>
      <c r="L8" s="60">
        <v>19.196000000000002</v>
      </c>
    </row>
    <row r="13" spans="1:27" x14ac:dyDescent="0.3">
      <c r="A13" s="64" t="s">
        <v>330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331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456.92489999999998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18.214706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2.2086093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226.81473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92.481920000000002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2.2423000000000002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1.7271723000000001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19.945474999999998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2.28545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519.71770000000004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17.855848000000002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4.5535516999999999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3.5730338000000001</v>
      </c>
    </row>
    <row r="33" spans="1:68" x14ac:dyDescent="0.3">
      <c r="A33" s="64" t="s">
        <v>332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678.65620000000001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1471.1052999999999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7174.6576999999997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3939.0167999999999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132.30289999999999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169.96953999999999</v>
      </c>
    </row>
    <row r="43" spans="1:68" x14ac:dyDescent="0.3">
      <c r="A43" s="64" t="s">
        <v>318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19.161110000000001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13.045366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1355.2461000000001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1.5269212000000001E-2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4.0549619999999997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110.74393499999999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103.75691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287</v>
      </c>
      <c r="D2" s="55">
        <v>60</v>
      </c>
      <c r="E2" s="55">
        <v>2567.1763000000001</v>
      </c>
      <c r="F2" s="55">
        <v>434.53460000000001</v>
      </c>
      <c r="G2" s="55">
        <v>52.723328000000002</v>
      </c>
      <c r="H2" s="55">
        <v>29.309093000000001</v>
      </c>
      <c r="I2" s="55">
        <v>23.414234</v>
      </c>
      <c r="J2" s="55">
        <v>85.707440000000005</v>
      </c>
      <c r="K2" s="55">
        <v>57.28351</v>
      </c>
      <c r="L2" s="55">
        <v>28.423935</v>
      </c>
      <c r="M2" s="55">
        <v>32.127327000000001</v>
      </c>
      <c r="N2" s="55">
        <v>3.0578509999999999</v>
      </c>
      <c r="O2" s="55">
        <v>14.331529</v>
      </c>
      <c r="P2" s="55">
        <v>1275.3148000000001</v>
      </c>
      <c r="Q2" s="55">
        <v>30.211544</v>
      </c>
      <c r="R2" s="55">
        <v>456.92489999999998</v>
      </c>
      <c r="S2" s="55">
        <v>82.553049999999999</v>
      </c>
      <c r="T2" s="55">
        <v>4492.4624000000003</v>
      </c>
      <c r="U2" s="55">
        <v>2.2086093</v>
      </c>
      <c r="V2" s="55">
        <v>18.214706</v>
      </c>
      <c r="W2" s="55">
        <v>226.81473</v>
      </c>
      <c r="X2" s="55">
        <v>92.481920000000002</v>
      </c>
      <c r="Y2" s="55">
        <v>2.2423000000000002</v>
      </c>
      <c r="Z2" s="55">
        <v>1.7271723000000001</v>
      </c>
      <c r="AA2" s="55">
        <v>19.945474999999998</v>
      </c>
      <c r="AB2" s="55">
        <v>2.28545</v>
      </c>
      <c r="AC2" s="55">
        <v>519.71770000000004</v>
      </c>
      <c r="AD2" s="55">
        <v>17.855848000000002</v>
      </c>
      <c r="AE2" s="55">
        <v>4.5535516999999999</v>
      </c>
      <c r="AF2" s="55">
        <v>3.5730338000000001</v>
      </c>
      <c r="AG2" s="55">
        <v>678.65620000000001</v>
      </c>
      <c r="AH2" s="55">
        <v>480.60473999999999</v>
      </c>
      <c r="AI2" s="55">
        <v>198.05146999999999</v>
      </c>
      <c r="AJ2" s="55">
        <v>1471.1052999999999</v>
      </c>
      <c r="AK2" s="55">
        <v>7174.6576999999997</v>
      </c>
      <c r="AL2" s="55">
        <v>132.30289999999999</v>
      </c>
      <c r="AM2" s="55">
        <v>3939.0167999999999</v>
      </c>
      <c r="AN2" s="55">
        <v>169.96953999999999</v>
      </c>
      <c r="AO2" s="55">
        <v>19.161110000000001</v>
      </c>
      <c r="AP2" s="55">
        <v>15.231092</v>
      </c>
      <c r="AQ2" s="55">
        <v>3.9300183999999998</v>
      </c>
      <c r="AR2" s="55">
        <v>13.045366</v>
      </c>
      <c r="AS2" s="55">
        <v>1355.2461000000001</v>
      </c>
      <c r="AT2" s="55">
        <v>1.5269212000000001E-2</v>
      </c>
      <c r="AU2" s="55">
        <v>4.0549619999999997</v>
      </c>
      <c r="AV2" s="55">
        <v>110.74393499999999</v>
      </c>
      <c r="AW2" s="55">
        <v>103.75691</v>
      </c>
      <c r="AX2" s="55">
        <v>0.11904293000000001</v>
      </c>
      <c r="AY2" s="55">
        <v>1.2960651000000001</v>
      </c>
      <c r="AZ2" s="55">
        <v>238.44338999999999</v>
      </c>
      <c r="BA2" s="55">
        <v>36.845894000000001</v>
      </c>
      <c r="BB2" s="55">
        <v>13.101305999999999</v>
      </c>
      <c r="BC2" s="55">
        <v>14.477938</v>
      </c>
      <c r="BD2" s="55">
        <v>9.2542639999999992</v>
      </c>
      <c r="BE2" s="55">
        <v>0.42450944000000002</v>
      </c>
      <c r="BF2" s="55">
        <v>2.1389770000000001</v>
      </c>
      <c r="BG2" s="55">
        <v>1.3877448000000001E-2</v>
      </c>
      <c r="BH2" s="55">
        <v>1.7488317999999999E-2</v>
      </c>
      <c r="BI2" s="55">
        <v>1.3833621000000001E-2</v>
      </c>
      <c r="BJ2" s="55">
        <v>6.0972426000000003E-2</v>
      </c>
      <c r="BK2" s="55">
        <v>1.067496E-3</v>
      </c>
      <c r="BL2" s="55">
        <v>0.31014787999999999</v>
      </c>
      <c r="BM2" s="55">
        <v>4.0922603999999998</v>
      </c>
      <c r="BN2" s="55">
        <v>1.1171485999999999</v>
      </c>
      <c r="BO2" s="55">
        <v>73.921165000000002</v>
      </c>
      <c r="BP2" s="55">
        <v>11.571605</v>
      </c>
      <c r="BQ2" s="55">
        <v>20.445322000000001</v>
      </c>
      <c r="BR2" s="55">
        <v>76.547370000000001</v>
      </c>
      <c r="BS2" s="55">
        <v>53.738261999999999</v>
      </c>
      <c r="BT2" s="55">
        <v>15.152595</v>
      </c>
      <c r="BU2" s="55">
        <v>6.1417054E-3</v>
      </c>
      <c r="BV2" s="55">
        <v>5.4611555999999999E-2</v>
      </c>
      <c r="BW2" s="55">
        <v>0.92729187000000002</v>
      </c>
      <c r="BX2" s="55">
        <v>1.6887057999999999</v>
      </c>
      <c r="BY2" s="55">
        <v>0.1911757</v>
      </c>
      <c r="BZ2" s="55">
        <v>1.1991351000000001E-3</v>
      </c>
      <c r="CA2" s="55">
        <v>0.65888760000000002</v>
      </c>
      <c r="CB2" s="55">
        <v>3.6600720000000003E-2</v>
      </c>
      <c r="CC2" s="55">
        <v>0.16526352999999999</v>
      </c>
      <c r="CD2" s="55">
        <v>1.0707346</v>
      </c>
      <c r="CE2" s="55">
        <v>2.8580118000000002E-2</v>
      </c>
      <c r="CF2" s="55">
        <v>0.21710136999999999</v>
      </c>
      <c r="CG2" s="55">
        <v>0</v>
      </c>
      <c r="CH2" s="55">
        <v>2.3388302E-2</v>
      </c>
      <c r="CI2" s="55">
        <v>2.5351396999999999E-3</v>
      </c>
      <c r="CJ2" s="55">
        <v>2.0650165</v>
      </c>
      <c r="CK2" s="55">
        <v>4.6774490000000002E-3</v>
      </c>
      <c r="CL2" s="55">
        <v>0.30184388000000001</v>
      </c>
      <c r="CM2" s="55">
        <v>3.8444188000000001</v>
      </c>
      <c r="CN2" s="55">
        <v>2126.0708</v>
      </c>
      <c r="CO2" s="55">
        <v>3639.0767000000001</v>
      </c>
      <c r="CP2" s="55">
        <v>1938.7775999999999</v>
      </c>
      <c r="CQ2" s="55">
        <v>848.22339999999997</v>
      </c>
      <c r="CR2" s="55">
        <v>461.23833999999999</v>
      </c>
      <c r="CS2" s="55">
        <v>437.61435</v>
      </c>
      <c r="CT2" s="55">
        <v>2084.3789999999999</v>
      </c>
      <c r="CU2" s="55">
        <v>1193.0154</v>
      </c>
      <c r="CV2" s="55">
        <v>1395.4629</v>
      </c>
      <c r="CW2" s="55">
        <v>1314.4</v>
      </c>
      <c r="CX2" s="55">
        <v>425.76913000000002</v>
      </c>
      <c r="CY2" s="55">
        <v>2852.9917</v>
      </c>
      <c r="CZ2" s="55">
        <v>1384.4166</v>
      </c>
      <c r="DA2" s="55">
        <v>2996.6190999999999</v>
      </c>
      <c r="DB2" s="55">
        <v>3141.1019999999999</v>
      </c>
      <c r="DC2" s="55">
        <v>3714.0808000000002</v>
      </c>
      <c r="DD2" s="55">
        <v>7159.7744000000002</v>
      </c>
      <c r="DE2" s="55">
        <v>1647.7937999999999</v>
      </c>
      <c r="DF2" s="55">
        <v>4470.0870000000004</v>
      </c>
      <c r="DG2" s="55">
        <v>1508.1937</v>
      </c>
      <c r="DH2" s="55">
        <v>113.11118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36.845894000000001</v>
      </c>
      <c r="B6">
        <f>BB2</f>
        <v>13.101305999999999</v>
      </c>
      <c r="C6">
        <f>BC2</f>
        <v>14.477938</v>
      </c>
      <c r="D6">
        <f>BD2</f>
        <v>9.2542639999999992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22407</v>
      </c>
      <c r="C2" s="51">
        <f ca="1">YEAR(TODAY())-YEAR(B2)+IF(TODAY()&gt;=DATE(YEAR(TODAY()),MONTH(B2),DAY(B2)),0,-1)</f>
        <v>60</v>
      </c>
      <c r="E2" s="47">
        <v>162.1</v>
      </c>
      <c r="F2" s="48" t="s">
        <v>275</v>
      </c>
      <c r="G2" s="47">
        <v>71.099999999999994</v>
      </c>
      <c r="H2" s="46" t="s">
        <v>40</v>
      </c>
      <c r="I2" s="67">
        <f>ROUND(G3/E3^2,1)</f>
        <v>27.1</v>
      </c>
    </row>
    <row r="3" spans="1:9" x14ac:dyDescent="0.3">
      <c r="E3" s="46">
        <f>E2/100</f>
        <v>1.621</v>
      </c>
      <c r="F3" s="46" t="s">
        <v>39</v>
      </c>
      <c r="G3" s="46">
        <f>G2</f>
        <v>71.099999999999994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강미숙, ID : H1900854)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14:40:45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44420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60</v>
      </c>
      <c r="G12" s="132"/>
      <c r="H12" s="132"/>
      <c r="I12" s="132"/>
      <c r="K12" s="123">
        <f>'개인정보 및 신체계측 입력'!E2</f>
        <v>162.1</v>
      </c>
      <c r="L12" s="124"/>
      <c r="M12" s="117">
        <f>'개인정보 및 신체계측 입력'!G2</f>
        <v>71.099999999999994</v>
      </c>
      <c r="N12" s="118"/>
      <c r="O12" s="113" t="s">
        <v>270</v>
      </c>
      <c r="P12" s="107"/>
      <c r="Q12" s="110">
        <f>'개인정보 및 신체계측 입력'!I2</f>
        <v>27.1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강미숙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75.84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9.202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14.959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0.6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19.2</v>
      </c>
      <c r="L72" s="34" t="s">
        <v>52</v>
      </c>
      <c r="M72" s="34">
        <f>ROUND('DRIs DATA'!K8,1)</f>
        <v>6.1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60.92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151.79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92.48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152.36000000000001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84.83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478.31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191.61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2021-08-27T06:02:45Z</dcterms:modified>
</cp:coreProperties>
</file>