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<sst xmlns="http://schemas.openxmlformats.org/spreadsheetml/2006/main" count="692" uniqueCount="337">
  <si>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</si>
  <si>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</si>
  <si>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</si>
  <si>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</si>
  <si>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</si>
  <si>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</si>
  <si>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</si>
  <si>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</si>
  <si>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</si>
  <si>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</si>
  <si>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</si>
  <si>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</si>
  <si>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</si>
  <si>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</si>
  <si>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</si>
  <si>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</si>
  <si>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</si>
  <si>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</si>
  <si>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</si>
  <si>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</si>
  <si>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</si>
  <si>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</si>
  <si>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</si>
  <si>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</si>
  <si>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</si>
  <si>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</si>
  <si>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</si>
  <si>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</si>
  <si>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</si>
  <si>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</si>
  <si>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</si>
  <si>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</si>
  <si>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</si>
  <si>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</si>
  <si>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</si>
  <si>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</si>
  <si>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</si>
  <si>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</si>
  <si>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</si>
  <si>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</si>
  <si>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</si>
  <si>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</si>
  <si>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</si>
  <si>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</si>
  <si>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</si>
  <si>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</si>
  <si>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</si>
  <si>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</si>
  <si>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</si>
  <si>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</si>
  <si>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</si>
  <si>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</si>
  <si>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</si>
  <si>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</si>
  <si>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</si>
  <si>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</si>
  <si>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</si>
  <si>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</si>
  <si>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</si>
  <si>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</si>
  <si>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</si>
  <si>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</si>
  <si>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</si>
  <si>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</si>
  <si>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</si>
  <si>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</si>
  <si>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</si>
  <si>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</si>
  <si>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</si>
  <si>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</si>
  <si>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</si>
  <si>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</si>
  <si>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</si>
  <si>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</si>
  <si>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</si>
  <si>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</si>
  <si>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</si>
  <si>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</si>
  <si>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</si>
  <si>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</si>
  <si>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</si>
  <si>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</si>
  <si>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</si>
  <si>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</si>
  <si>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</si>
  <si>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</si>
  <si>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</si>
  <si>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</si>
  <si>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</si>
  <si>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</si>
  <si>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</si>
  <si>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</si>
  <si>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</si>
  <si>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</si>
  <si>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</si>
  <si>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</si>
  <si>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</si>
  <si>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</si>
  <si>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</si>
  <si>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</si>
  <si>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</si>
  <si>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</si>
  <si>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</si>
  <si>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</si>
  <si>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</si>
  <si>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</si>
  <si>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</si>
  <si>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</si>
  <si>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</si>
  <si>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</si>
  <si>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</si>
  <si>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</si>
  <si>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</si>
  <si>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</si>
  <si>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</si>
  <si>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</si>
  <si>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</si>
  <si>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</si>
  <si>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</si>
  <si>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</si>
  <si>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</si>
  <si>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</si>
  <si>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</si>
  <si>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</si>
  <si>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</si>
  <si>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</si>
  <si>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</si>
  <si>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</si>
  <si>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</si>
  <si>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</si>
  <si>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</si>
  <si>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</si>
  <si>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</si>
  <si>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</si>
  <si>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</si>
  <si>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</si>
  <si>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</si>
  <si>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</si>
  <si>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</si>
  <si>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</si>
  <si>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</si>
  <si>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</si>
  <si>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</si>
  <si>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</si>
  <si>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</si>
  <si>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</si>
  <si>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</si>
  <si>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</si>
  <si>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</si>
  <si>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</si>
  <si>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</si>
  <si>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</si>
  <si>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</si>
  <si>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</si>
  <si>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</si>
  <si>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</si>
  <si>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</si>
  <si>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</si>
  <si>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</si>
  <si>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</si>
  <si>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</si>
  <si>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</si>
  <si>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</si>
  <si>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</si>
  <si>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</si>
  <si>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</si>
  <si>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</si>
  <si>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</si>
  <si>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</si>
  <si>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</si>
  <si>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</si>
  <si>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</si>
  <si>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</si>
  <si>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</si>
  <si>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</si>
  <si>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</si>
  <si>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</si>
  <si>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</si>
  <si>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</si>
  <si>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</si>
  <si>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</si>
  <si>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</si>
  <si>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</si>
  <si>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</si>
  <si>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</si>
  <si>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</si>
  <si>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</si>
  <si>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</si>
  <si>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</si>
  <si>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</si>
  <si>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</si>
  <si>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</si>
  <si>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</si>
  <si>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</si>
  <si>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</si>
  <si>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</si>
  <si>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</si>
  <si>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</si>
  <si>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</si>
  <si>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</si>
  <si>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</si>
  <si>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</si>
  <si>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</si>
  <si>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</si>
  <si>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</si>
  <si>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</si>
  <si>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</si>
  <si>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</si>
  <si>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</si>
  <si>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</si>
  <si>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</si>
  <si>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</si>
  <si>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</si>
  <si>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</si>
  <si>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</si>
  <si>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</si>
  <si>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</si>
  <si>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</si>
  <si>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</si>
  <si>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</si>
  <si>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</si>
  <si>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</si>
  <si>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</si>
  <si>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</si>
  <si>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</si>
  <si>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</si>
  <si>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</si>
  <si>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</si>
  <si>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</si>
  <si>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</si>
  <si>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</si>
  <si>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</si>
  <si>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</si>
  <si>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</si>
  <si>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</si>
  <si>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</si>
  <si>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</si>
  <si>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</si>
  <si>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</si>
  <si>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</si>
  <si>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</si>
  <si>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</si>
  <si>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</si>
  <si>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</si>
  <si>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</si>
  <si>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</si>
  <si>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</si>
  <si>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</si>
  <si>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</si>
  <si>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</si>
  <si>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</si>
  <si>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</si>
  <si>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</si>
  <si>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</si>
  <si>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</si>
  <si>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</si>
  <si>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</si>
  <si>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</si>
  <si>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</si>
  <si>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</si>
  <si>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</si>
  <si>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</si>
  <si>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</si>
  <si>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</si>
  <si>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</si>
  <si>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</si>
  <si>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</si>
  <si>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</si>
  <si>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</si>
  <si>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</si>
  <si>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</si>
  <si>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</si>
  <si>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</si>
  <si>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</si>
  <si>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</si>
  <si>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</si>
  <si>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</si>
  <si>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</si>
  <si>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</si>
  <si>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</si>
  <si>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</si>
  <si>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티아민</t>
    <phoneticPr fontId="1" type="noConversion"/>
  </si>
  <si>
    <t>구리(ug/일)</t>
    <phoneticPr fontId="1" type="noConversion"/>
  </si>
  <si>
    <t>적정비율(최대)</t>
    <phoneticPr fontId="1" type="noConversion"/>
  </si>
  <si>
    <t>식이섬유</t>
    <phoneticPr fontId="1" type="noConversion"/>
  </si>
  <si>
    <t>몰리브덴(ug/일)</t>
    <phoneticPr fontId="1" type="noConversion"/>
  </si>
  <si>
    <t>크롬(ug/일)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</si>
  <si>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</si>
  <si>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</si>
  <si>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</si>
  <si>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</si>
  <si>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</si>
  <si>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</si>
  <si>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</si>
  <si>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</si>
  <si>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</si>
  <si>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</si>
  <si>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</si>
  <si>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</si>
  <si>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</si>
  <si>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</si>
  <si>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</si>
  <si>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</si>
  <si>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</si>
  <si>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</si>
  <si>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</si>
  <si>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</si>
  <si>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</si>
  <si>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</si>
  <si>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</si>
  <si>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</si>
  <si>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</si>
  <si>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</si>
  <si>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</si>
  <si>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</si>
  <si>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</si>
  <si>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</si>
  <si>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</si>
  <si>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</si>
  <si>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</si>
  <si>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</si>
  <si>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</si>
  <si>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</si>
  <si>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</si>
  <si>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</si>
  <si>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</si>
  <si>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</si>
  <si>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</si>
  <si>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정보</t>
    <phoneticPr fontId="1" type="noConversion"/>
  </si>
  <si>
    <t>출력시각</t>
    <phoneticPr fontId="1" type="noConversion"/>
  </si>
  <si>
    <t>지용성 비타민</t>
    <phoneticPr fontId="1" type="noConversion"/>
  </si>
  <si>
    <t>비타민D</t>
    <phoneticPr fontId="1" type="noConversion"/>
  </si>
  <si>
    <t>다량 무기질</t>
    <phoneticPr fontId="1" type="noConversion"/>
  </si>
  <si>
    <t>(설문지 : FFQ 95문항 설문지, 사용자 : 김은하, ID : H1900855)</t>
  </si>
  <si>
    <t>2021년 08월 27일 14:41:38</t>
  </si>
  <si>
    <t>H1900855</t>
  </si>
  <si>
    <t>김은하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</si>
</sst>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94.724869999999996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18984"/>
        <c:axId val="508816632"/>
      </c:barChart>
      <c:catAx>
        <c:axId val="50881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16632"/>
        <c:crosses val="autoZero"/>
        <c:auto val="1"/>
        <c:lblAlgn val="ctr"/>
        <c:lblOffset val="100"/>
        <c:noMultiLvlLbl val="0"/>
      </c:catAx>
      <c:valAx>
        <c:axId val="508816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2.8534856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0856"/>
        <c:axId val="563652424"/>
      </c:barChart>
      <c:catAx>
        <c:axId val="5636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424"/>
        <c:crosses val="autoZero"/>
        <c:auto val="1"/>
        <c:lblAlgn val="ctr"/>
        <c:lblOffset val="100"/>
        <c:noMultiLvlLbl val="0"/>
      </c:catAx>
      <c:valAx>
        <c:axId val="56365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1.2503232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873120"/>
        <c:axId val="506819120"/>
      </c:barChart>
      <c:catAx>
        <c:axId val="2138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9120"/>
        <c:crosses val="autoZero"/>
        <c:auto val="1"/>
        <c:lblAlgn val="ctr"/>
        <c:lblOffset val="100"/>
        <c:noMultiLvlLbl val="0"/>
      </c:catAx>
      <c:valAx>
        <c:axId val="50681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8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1921.5429999999999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0896"/>
        <c:axId val="562549720"/>
      </c:barChart>
      <c:catAx>
        <c:axId val="56255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9720"/>
        <c:crosses val="autoZero"/>
        <c:auto val="1"/>
        <c:lblAlgn val="ctr"/>
        <c:lblOffset val="100"/>
        <c:noMultiLvlLbl val="0"/>
      </c:catAx>
      <c:valAx>
        <c:axId val="56254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7500.2665999999999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48544"/>
        <c:axId val="562550112"/>
      </c:barChart>
      <c:catAx>
        <c:axId val="56254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0112"/>
        <c:crosses val="autoZero"/>
        <c:auto val="1"/>
        <c:lblAlgn val="ctr"/>
        <c:lblOffset val="100"/>
        <c:noMultiLvlLbl val="0"/>
      </c:catAx>
      <c:valAx>
        <c:axId val="5625501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4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170.08698999999999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5600"/>
        <c:axId val="562555208"/>
      </c:barChart>
      <c:catAx>
        <c:axId val="56255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5208"/>
        <c:crosses val="autoZero"/>
        <c:auto val="1"/>
        <c:lblAlgn val="ctr"/>
        <c:lblOffset val="100"/>
        <c:noMultiLvlLbl val="0"/>
      </c:catAx>
      <c:valAx>
        <c:axId val="5625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356.69799999999998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1680"/>
        <c:axId val="562548152"/>
      </c:barChart>
      <c:catAx>
        <c:axId val="56255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48152"/>
        <c:crosses val="autoZero"/>
        <c:auto val="1"/>
        <c:lblAlgn val="ctr"/>
        <c:lblOffset val="100"/>
        <c:noMultiLvlLbl val="0"/>
      </c:catAx>
      <c:valAx>
        <c:axId val="56254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16.483635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4424"/>
        <c:axId val="562552072"/>
      </c:barChart>
      <c:catAx>
        <c:axId val="56255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072"/>
        <c:crosses val="autoZero"/>
        <c:auto val="1"/>
        <c:lblAlgn val="ctr"/>
        <c:lblOffset val="100"/>
        <c:noMultiLvlLbl val="0"/>
      </c:catAx>
      <c:valAx>
        <c:axId val="562552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1384.5914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248"/>
        <c:axId val="562552856"/>
      </c:barChart>
      <c:catAx>
        <c:axId val="5625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552856"/>
        <c:crosses val="autoZero"/>
        <c:auto val="1"/>
        <c:lblAlgn val="ctr"/>
        <c:lblOffset val="100"/>
        <c:noMultiLvlLbl val="0"/>
      </c:catAx>
      <c:valAx>
        <c:axId val="562552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5.680433E-2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553640"/>
        <c:axId val="510042504"/>
      </c:barChart>
      <c:catAx>
        <c:axId val="56255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504"/>
        <c:crosses val="autoZero"/>
        <c:auto val="1"/>
        <c:lblAlgn val="ctr"/>
        <c:lblOffset val="100"/>
        <c:noMultiLvlLbl val="0"/>
      </c:catAx>
      <c:valAx>
        <c:axId val="510042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5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7.6424903999999998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8584"/>
        <c:axId val="510043680"/>
      </c:barChart>
      <c:catAx>
        <c:axId val="51003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680"/>
        <c:crosses val="autoZero"/>
        <c:auto val="1"/>
        <c:lblAlgn val="ctr"/>
        <c:lblOffset val="100"/>
        <c:noMultiLvlLbl val="0"/>
      </c:catAx>
      <c:valAx>
        <c:axId val="510043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56.635452000000001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821728"/>
        <c:axId val="508822120"/>
      </c:barChart>
      <c:catAx>
        <c:axId val="50882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822120"/>
        <c:crosses val="autoZero"/>
        <c:auto val="1"/>
        <c:lblAlgn val="ctr"/>
        <c:lblOffset val="100"/>
        <c:noMultiLvlLbl val="0"/>
      </c:catAx>
      <c:valAx>
        <c:axId val="50882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82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215.04642000000001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2896"/>
        <c:axId val="510044464"/>
      </c:barChart>
      <c:catAx>
        <c:axId val="51004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464"/>
        <c:crosses val="autoZero"/>
        <c:auto val="1"/>
        <c:lblAlgn val="ctr"/>
        <c:lblOffset val="100"/>
        <c:noMultiLvlLbl val="0"/>
      </c:catAx>
      <c:valAx>
        <c:axId val="51004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99.446465000000003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39760"/>
        <c:axId val="510043288"/>
      </c:barChart>
      <c:catAx>
        <c:axId val="51003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3288"/>
        <c:crosses val="autoZero"/>
        <c:auto val="1"/>
        <c:lblAlgn val="ctr"/>
        <c:lblOffset val="100"/>
        <c:noMultiLvlLbl val="0"/>
      </c:catAx>
      <c:valAx>
        <c:axId val="51004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3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8.4450000000000003</c:v>
                </c:pt>
                <c:pt idx="1">
                  <c:v>14.186999999999999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0040152"/>
        <c:axId val="510044072"/>
      </c:barChart>
      <c:catAx>
        <c:axId val="51004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4072"/>
        <c:crosses val="autoZero"/>
        <c:auto val="1"/>
        <c:lblAlgn val="ctr"/>
        <c:lblOffset val="100"/>
        <c:noMultiLvlLbl val="0"/>
      </c:catAx>
      <c:valAx>
        <c:axId val="51004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9.4150080000000003</c:v>
                </c:pt>
                <c:pt idx="1">
                  <c:v>15.085267999999999</c:v>
                </c:pt>
                <c:pt idx="2">
                  <c:v>20.421099000000002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1377.2873999999999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1328"/>
        <c:axId val="510042112"/>
      </c:barChart>
      <c:catAx>
        <c:axId val="51004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42112"/>
        <c:crosses val="autoZero"/>
        <c:auto val="1"/>
        <c:lblAlgn val="ctr"/>
        <c:lblOffset val="100"/>
        <c:noMultiLvlLbl val="0"/>
      </c:catAx>
      <c:valAx>
        <c:axId val="51004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40.449210000000001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045248"/>
        <c:axId val="510038192"/>
      </c:barChart>
      <c:catAx>
        <c:axId val="51004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038192"/>
        <c:crosses val="autoZero"/>
        <c:auto val="1"/>
        <c:lblAlgn val="ctr"/>
        <c:lblOffset val="100"/>
        <c:noMultiLvlLbl val="0"/>
      </c:catAx>
      <c:valAx>
        <c:axId val="51003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04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77.590999999999994</c:v>
                </c:pt>
                <c:pt idx="1">
                  <c:v>9.2509999999999994</c:v>
                </c:pt>
                <c:pt idx="2">
                  <c:v>13.157999999999999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134656"/>
        <c:axId val="564135048"/>
      </c:barChart>
      <c:catAx>
        <c:axId val="56413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5048"/>
        <c:crosses val="autoZero"/>
        <c:auto val="1"/>
        <c:lblAlgn val="ctr"/>
        <c:lblOffset val="100"/>
        <c:noMultiLvlLbl val="0"/>
      </c:catAx>
      <c:valAx>
        <c:axId val="56413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3179.7006999999999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4264"/>
        <c:axId val="564137792"/>
      </c:barChart>
      <c:catAx>
        <c:axId val="56413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7792"/>
        <c:crosses val="autoZero"/>
        <c:auto val="1"/>
        <c:lblAlgn val="ctr"/>
        <c:lblOffset val="100"/>
        <c:noMultiLvlLbl val="0"/>
      </c:catAx>
      <c:valAx>
        <c:axId val="564137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295.96102999999999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3480"/>
        <c:axId val="564136616"/>
      </c:barChart>
      <c:catAx>
        <c:axId val="564133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6616"/>
        <c:crosses val="autoZero"/>
        <c:auto val="1"/>
        <c:lblAlgn val="ctr"/>
        <c:lblOffset val="100"/>
        <c:noMultiLvlLbl val="0"/>
      </c:catAx>
      <c:valAx>
        <c:axId val="56413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988.54065000000003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5832"/>
        <c:axId val="564133872"/>
      </c:barChart>
      <c:catAx>
        <c:axId val="56413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3872"/>
        <c:crosses val="autoZero"/>
        <c:auto val="1"/>
        <c:lblAlgn val="ctr"/>
        <c:lblOffset val="100"/>
        <c:noMultiLvlLbl val="0"/>
      </c:catAx>
      <c:valAx>
        <c:axId val="5641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5.7162430000000004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18336"/>
        <c:axId val="506817160"/>
      </c:barChart>
      <c:catAx>
        <c:axId val="5068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17160"/>
        <c:crosses val="autoZero"/>
        <c:auto val="1"/>
        <c:lblAlgn val="ctr"/>
        <c:lblOffset val="100"/>
        <c:noMultiLvlLbl val="0"/>
      </c:catAx>
      <c:valAx>
        <c:axId val="506817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12600.285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8184"/>
        <c:axId val="564138968"/>
      </c:barChart>
      <c:catAx>
        <c:axId val="56413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8968"/>
        <c:crosses val="autoZero"/>
        <c:auto val="1"/>
        <c:lblAlgn val="ctr"/>
        <c:lblOffset val="100"/>
        <c:noMultiLvlLbl val="0"/>
      </c:catAx>
      <c:valAx>
        <c:axId val="5641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33.114784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7008"/>
        <c:axId val="564139360"/>
      </c:barChart>
      <c:catAx>
        <c:axId val="56413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139360"/>
        <c:crosses val="autoZero"/>
        <c:auto val="1"/>
        <c:lblAlgn val="ctr"/>
        <c:lblOffset val="100"/>
        <c:noMultiLvlLbl val="0"/>
      </c:catAx>
      <c:valAx>
        <c:axId val="56413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2.4820346999999998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139752"/>
        <c:axId val="564439056"/>
      </c:barChart>
      <c:catAx>
        <c:axId val="56413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39056"/>
        <c:crosses val="autoZero"/>
        <c:auto val="1"/>
        <c:lblAlgn val="ctr"/>
        <c:lblOffset val="100"/>
        <c:noMultiLvlLbl val="0"/>
      </c:catAx>
      <c:valAx>
        <c:axId val="564439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13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1135.5540000000001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112"/>
        <c:axId val="563652032"/>
      </c:barChart>
      <c:catAx>
        <c:axId val="5636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2032"/>
        <c:crosses val="autoZero"/>
        <c:auto val="1"/>
        <c:lblAlgn val="ctr"/>
        <c:lblOffset val="100"/>
        <c:noMultiLvlLbl val="0"/>
      </c:catAx>
      <c:valAx>
        <c:axId val="56365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2.2821769999999999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1640"/>
        <c:axId val="563650072"/>
      </c:barChart>
      <c:catAx>
        <c:axId val="56365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072"/>
        <c:crosses val="autoZero"/>
        <c:auto val="1"/>
        <c:lblAlgn val="ctr"/>
        <c:lblOffset val="100"/>
        <c:noMultiLvlLbl val="0"/>
      </c:catAx>
      <c:valAx>
        <c:axId val="563650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1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27.659317000000001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8504"/>
        <c:axId val="563650464"/>
      </c:barChart>
      <c:catAx>
        <c:axId val="5636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0464"/>
        <c:crosses val="autoZero"/>
        <c:auto val="1"/>
        <c:lblAlgn val="ctr"/>
        <c:lblOffset val="100"/>
        <c:noMultiLvlLbl val="0"/>
      </c:catAx>
      <c:valAx>
        <c:axId val="5636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2.4820346999999998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2816"/>
        <c:axId val="563649680"/>
      </c:barChart>
      <c:catAx>
        <c:axId val="56365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9680"/>
        <c:crosses val="autoZero"/>
        <c:auto val="1"/>
        <c:lblAlgn val="ctr"/>
        <c:lblOffset val="100"/>
        <c:noMultiLvlLbl val="0"/>
      </c:catAx>
      <c:valAx>
        <c:axId val="56364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1468.0209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53992"/>
        <c:axId val="563653600"/>
      </c:barChart>
      <c:catAx>
        <c:axId val="5636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53600"/>
        <c:crosses val="autoZero"/>
        <c:auto val="1"/>
        <c:lblAlgn val="ctr"/>
        <c:lblOffset val="100"/>
        <c:noMultiLvlLbl val="0"/>
      </c:catAx>
      <c:valAx>
        <c:axId val="56365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10.11323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647328"/>
        <c:axId val="563647720"/>
      </c:barChart>
      <c:catAx>
        <c:axId val="56364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647720"/>
        <c:crosses val="autoZero"/>
        <c:auto val="1"/>
        <c:lblAlgn val="ctr"/>
        <c:lblOffset val="100"/>
        <c:noMultiLvlLbl val="0"/>
      </c:catAx>
      <c:valAx>
        <c:axId val="56364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6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김은하, ID : H1900855)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27일 14:41:38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3179.7006999999999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94.724869999999996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56.635452000000001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77.590999999999994</v>
      </c>
      <c r="G8" s="59">
        <f>'DRIs DATA 입력'!G8</f>
        <v>9.2509999999999994</v>
      </c>
      <c r="H8" s="59">
        <f>'DRIs DATA 입력'!H8</f>
        <v>13.157999999999999</v>
      </c>
      <c r="I8" s="55"/>
      <c r="J8" s="59" t="s">
        <v>215</v>
      </c>
      <c r="K8" s="59">
        <f>'DRIs DATA 입력'!K8</f>
        <v>8.4450000000000003</v>
      </c>
      <c r="L8" s="59">
        <f>'DRIs DATA 입력'!L8</f>
        <v>14.186999999999999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1377.2873999999999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40.449210000000001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5.7162430000000004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1135.5540000000001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295.96102999999999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3.1885501999999999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2.2821769999999999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27.659317000000001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2.4820346999999998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1468.0209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10.11323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2.8534856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1.2503232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988.54065000000003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1921.5429999999999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12600.285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7500.2665999999999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170.08698999999999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356.69799999999998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33.114784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16.483635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1384.5914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5.680433E-2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7.6424903999999998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215.04642000000001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99.446465000000003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7" sqref="J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328</v>
      </c>
      <c r="B1" s="55" t="s">
        <v>333</v>
      </c>
      <c r="G1" s="56" t="s">
        <v>329</v>
      </c>
      <c r="H1" s="55" t="s">
        <v>334</v>
      </c>
    </row>
    <row r="3" spans="1:27" x14ac:dyDescent="0.3">
      <c r="A3" s="65" t="s">
        <v>288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1" t="s">
        <v>289</v>
      </c>
      <c r="F4" s="62"/>
      <c r="G4" s="62"/>
      <c r="H4" s="63"/>
      <c r="J4" s="61" t="s">
        <v>290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284</v>
      </c>
      <c r="V4" s="66"/>
      <c r="W4" s="66"/>
      <c r="X4" s="66"/>
      <c r="Y4" s="66"/>
      <c r="Z4" s="66"/>
    </row>
    <row r="5" spans="1:27" x14ac:dyDescent="0.3">
      <c r="A5" s="60"/>
      <c r="B5" s="60" t="s">
        <v>291</v>
      </c>
      <c r="C5" s="60" t="s">
        <v>276</v>
      </c>
      <c r="E5" s="60"/>
      <c r="F5" s="60" t="s">
        <v>49</v>
      </c>
      <c r="G5" s="60" t="s">
        <v>292</v>
      </c>
      <c r="H5" s="60" t="s">
        <v>45</v>
      </c>
      <c r="J5" s="60"/>
      <c r="K5" s="60" t="s">
        <v>293</v>
      </c>
      <c r="L5" s="60" t="s">
        <v>294</v>
      </c>
      <c r="N5" s="60"/>
      <c r="O5" s="60" t="s">
        <v>277</v>
      </c>
      <c r="P5" s="60" t="s">
        <v>280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280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295</v>
      </c>
      <c r="B6" s="60">
        <v>1800</v>
      </c>
      <c r="C6" s="60">
        <v>3179.7006999999999</v>
      </c>
      <c r="E6" s="60" t="s">
        <v>296</v>
      </c>
      <c r="F6" s="60">
        <v>55</v>
      </c>
      <c r="G6" s="60">
        <v>15</v>
      </c>
      <c r="H6" s="60">
        <v>7</v>
      </c>
      <c r="J6" s="60" t="s">
        <v>296</v>
      </c>
      <c r="K6" s="60">
        <v>0.1</v>
      </c>
      <c r="L6" s="60">
        <v>4</v>
      </c>
      <c r="N6" s="60" t="s">
        <v>297</v>
      </c>
      <c r="O6" s="60">
        <v>40</v>
      </c>
      <c r="P6" s="60">
        <v>50</v>
      </c>
      <c r="Q6" s="60">
        <v>0</v>
      </c>
      <c r="R6" s="60">
        <v>0</v>
      </c>
      <c r="S6" s="60">
        <v>94.724869999999996</v>
      </c>
      <c r="U6" s="60" t="s">
        <v>298</v>
      </c>
      <c r="V6" s="60">
        <v>0</v>
      </c>
      <c r="W6" s="60">
        <v>0</v>
      </c>
      <c r="X6" s="60">
        <v>20</v>
      </c>
      <c r="Y6" s="60">
        <v>0</v>
      </c>
      <c r="Z6" s="60">
        <v>56.635452000000001</v>
      </c>
    </row>
    <row r="7" spans="1:27" x14ac:dyDescent="0.3">
      <c r="E7" s="60" t="s">
        <v>283</v>
      </c>
      <c r="F7" s="60">
        <v>65</v>
      </c>
      <c r="G7" s="60">
        <v>30</v>
      </c>
      <c r="H7" s="60">
        <v>20</v>
      </c>
      <c r="J7" s="60" t="s">
        <v>283</v>
      </c>
      <c r="K7" s="60">
        <v>1</v>
      </c>
      <c r="L7" s="60">
        <v>10</v>
      </c>
    </row>
    <row r="8" spans="1:27" x14ac:dyDescent="0.3">
      <c r="E8" s="60" t="s">
        <v>299</v>
      </c>
      <c r="F8" s="60">
        <v>77.590999999999994</v>
      </c>
      <c r="G8" s="60">
        <v>9.2509999999999994</v>
      </c>
      <c r="H8" s="60">
        <v>13.157999999999999</v>
      </c>
      <c r="J8" s="60" t="s">
        <v>299</v>
      </c>
      <c r="K8" s="60">
        <v>8.4450000000000003</v>
      </c>
      <c r="L8" s="60">
        <v>14.186999999999999</v>
      </c>
    </row>
    <row r="13" spans="1:27" x14ac:dyDescent="0.3">
      <c r="A13" s="64" t="s">
        <v>330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331</v>
      </c>
      <c r="P14" s="66"/>
      <c r="Q14" s="66"/>
      <c r="R14" s="66"/>
      <c r="S14" s="66"/>
      <c r="T14" s="66"/>
      <c r="V14" s="66" t="s">
        <v>302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280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280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280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280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303</v>
      </c>
      <c r="B16" s="60">
        <v>430</v>
      </c>
      <c r="C16" s="60">
        <v>600</v>
      </c>
      <c r="D16" s="60">
        <v>0</v>
      </c>
      <c r="E16" s="60">
        <v>3000</v>
      </c>
      <c r="F16" s="60">
        <v>1377.2873999999999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40.449210000000001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5.7162430000000004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1135.5540000000001</v>
      </c>
    </row>
    <row r="23" spans="1:62" x14ac:dyDescent="0.3">
      <c r="A23" s="64" t="s">
        <v>304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305</v>
      </c>
      <c r="B24" s="66"/>
      <c r="C24" s="66"/>
      <c r="D24" s="66"/>
      <c r="E24" s="66"/>
      <c r="F24" s="66"/>
      <c r="H24" s="66" t="s">
        <v>281</v>
      </c>
      <c r="I24" s="66"/>
      <c r="J24" s="66"/>
      <c r="K24" s="66"/>
      <c r="L24" s="66"/>
      <c r="M24" s="66"/>
      <c r="O24" s="66" t="s">
        <v>306</v>
      </c>
      <c r="P24" s="66"/>
      <c r="Q24" s="66"/>
      <c r="R24" s="66"/>
      <c r="S24" s="66"/>
      <c r="T24" s="66"/>
      <c r="V24" s="66" t="s">
        <v>307</v>
      </c>
      <c r="W24" s="66"/>
      <c r="X24" s="66"/>
      <c r="Y24" s="66"/>
      <c r="Z24" s="66"/>
      <c r="AA24" s="66"/>
      <c r="AC24" s="66" t="s">
        <v>308</v>
      </c>
      <c r="AD24" s="66"/>
      <c r="AE24" s="66"/>
      <c r="AF24" s="66"/>
      <c r="AG24" s="66"/>
      <c r="AH24" s="66"/>
      <c r="AJ24" s="66" t="s">
        <v>309</v>
      </c>
      <c r="AK24" s="66"/>
      <c r="AL24" s="66"/>
      <c r="AM24" s="66"/>
      <c r="AN24" s="66"/>
      <c r="AO24" s="66"/>
      <c r="AQ24" s="66" t="s">
        <v>310</v>
      </c>
      <c r="AR24" s="66"/>
      <c r="AS24" s="66"/>
      <c r="AT24" s="66"/>
      <c r="AU24" s="66"/>
      <c r="AV24" s="66"/>
      <c r="AX24" s="66" t="s">
        <v>311</v>
      </c>
      <c r="AY24" s="66"/>
      <c r="AZ24" s="66"/>
      <c r="BA24" s="66"/>
      <c r="BB24" s="66"/>
      <c r="BC24" s="66"/>
      <c r="BE24" s="66" t="s">
        <v>312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280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280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280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280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280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280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280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280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280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295.96102999999999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3.1885501999999999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2.2821769999999999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27.659317000000001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2.4820346999999998</v>
      </c>
      <c r="AJ26" s="60" t="s">
        <v>313</v>
      </c>
      <c r="AK26" s="60">
        <v>320</v>
      </c>
      <c r="AL26" s="60">
        <v>400</v>
      </c>
      <c r="AM26" s="60">
        <v>0</v>
      </c>
      <c r="AN26" s="60">
        <v>1000</v>
      </c>
      <c r="AO26" s="60">
        <v>1468.0209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10.11323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2.8534856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1.2503232</v>
      </c>
    </row>
    <row r="33" spans="1:68" x14ac:dyDescent="0.3">
      <c r="A33" s="64" t="s">
        <v>332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280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280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280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280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280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280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988.54065000000003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1921.5429999999999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12600.285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7500.2665999999999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170.08698999999999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356.69799999999998</v>
      </c>
    </row>
    <row r="43" spans="1:68" x14ac:dyDescent="0.3">
      <c r="A43" s="64" t="s">
        <v>318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280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280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280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280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280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280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280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280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280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33.114784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16.483635</v>
      </c>
      <c r="O46" s="60" t="s">
        <v>282</v>
      </c>
      <c r="P46" s="60">
        <v>600</v>
      </c>
      <c r="Q46" s="60">
        <v>800</v>
      </c>
      <c r="R46" s="60">
        <v>0</v>
      </c>
      <c r="S46" s="60">
        <v>10000</v>
      </c>
      <c r="T46" s="60">
        <v>1384.5914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5.680433E-2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7.6424903999999998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215.04642000000001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99.446465000000003</v>
      </c>
      <c r="AX46" s="60" t="s">
        <v>285</v>
      </c>
      <c r="AY46" s="60"/>
      <c r="AZ46" s="60"/>
      <c r="BA46" s="60"/>
      <c r="BB46" s="60"/>
      <c r="BC46" s="60"/>
      <c r="BE46" s="60" t="s">
        <v>286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9" sqref="G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335</v>
      </c>
      <c r="B2" s="55" t="s">
        <v>336</v>
      </c>
      <c r="C2" s="55" t="s">
        <v>287</v>
      </c>
      <c r="D2" s="55">
        <v>54</v>
      </c>
      <c r="E2" s="55">
        <v>3179.7006999999999</v>
      </c>
      <c r="F2" s="55">
        <v>558.57560000000001</v>
      </c>
      <c r="G2" s="55">
        <v>66.599630000000005</v>
      </c>
      <c r="H2" s="55">
        <v>54.244163999999998</v>
      </c>
      <c r="I2" s="55">
        <v>12.355471</v>
      </c>
      <c r="J2" s="55">
        <v>94.724869999999996</v>
      </c>
      <c r="K2" s="55">
        <v>70.162769999999995</v>
      </c>
      <c r="L2" s="55">
        <v>24.562092</v>
      </c>
      <c r="M2" s="55">
        <v>56.635452000000001</v>
      </c>
      <c r="N2" s="55">
        <v>4.8605266</v>
      </c>
      <c r="O2" s="55">
        <v>29.667252999999999</v>
      </c>
      <c r="P2" s="55">
        <v>1552.7501</v>
      </c>
      <c r="Q2" s="55">
        <v>55.634483000000003</v>
      </c>
      <c r="R2" s="55">
        <v>1377.2873999999999</v>
      </c>
      <c r="S2" s="55">
        <v>50.213760000000001</v>
      </c>
      <c r="T2" s="55">
        <v>15924.89</v>
      </c>
      <c r="U2" s="55">
        <v>5.7162430000000004</v>
      </c>
      <c r="V2" s="55">
        <v>40.449210000000001</v>
      </c>
      <c r="W2" s="55">
        <v>1135.5540000000001</v>
      </c>
      <c r="X2" s="55">
        <v>295.96102999999999</v>
      </c>
      <c r="Y2" s="55">
        <v>3.1885501999999999</v>
      </c>
      <c r="Z2" s="55">
        <v>2.2821769999999999</v>
      </c>
      <c r="AA2" s="55">
        <v>27.659317000000001</v>
      </c>
      <c r="AB2" s="55">
        <v>2.4820346999999998</v>
      </c>
      <c r="AC2" s="55">
        <v>1468.0209</v>
      </c>
      <c r="AD2" s="55">
        <v>10.11323</v>
      </c>
      <c r="AE2" s="55">
        <v>2.8534856</v>
      </c>
      <c r="AF2" s="55">
        <v>1.2503232</v>
      </c>
      <c r="AG2" s="55">
        <v>988.54065000000003</v>
      </c>
      <c r="AH2" s="55">
        <v>772.60090000000002</v>
      </c>
      <c r="AI2" s="55">
        <v>215.93973</v>
      </c>
      <c r="AJ2" s="55">
        <v>1921.5429999999999</v>
      </c>
      <c r="AK2" s="55">
        <v>12600.285</v>
      </c>
      <c r="AL2" s="55">
        <v>170.08698999999999</v>
      </c>
      <c r="AM2" s="55">
        <v>7500.2665999999999</v>
      </c>
      <c r="AN2" s="55">
        <v>356.69799999999998</v>
      </c>
      <c r="AO2" s="55">
        <v>33.114784</v>
      </c>
      <c r="AP2" s="55">
        <v>30.193521</v>
      </c>
      <c r="AQ2" s="55">
        <v>2.9212642</v>
      </c>
      <c r="AR2" s="55">
        <v>16.483635</v>
      </c>
      <c r="AS2" s="55">
        <v>1384.5914</v>
      </c>
      <c r="AT2" s="55">
        <v>5.680433E-2</v>
      </c>
      <c r="AU2" s="55">
        <v>7.6424903999999998</v>
      </c>
      <c r="AV2" s="55">
        <v>215.04642000000001</v>
      </c>
      <c r="AW2" s="55">
        <v>99.446465000000003</v>
      </c>
      <c r="AX2" s="55">
        <v>0.576627</v>
      </c>
      <c r="AY2" s="55">
        <v>2.879877</v>
      </c>
      <c r="AZ2" s="55">
        <v>224.30975000000001</v>
      </c>
      <c r="BA2" s="55">
        <v>44.931510000000003</v>
      </c>
      <c r="BB2" s="55">
        <v>9.4150080000000003</v>
      </c>
      <c r="BC2" s="55">
        <v>15.085267999999999</v>
      </c>
      <c r="BD2" s="55">
        <v>20.421099000000002</v>
      </c>
      <c r="BE2" s="55">
        <v>0.5828023</v>
      </c>
      <c r="BF2" s="55">
        <v>3.6922570000000001</v>
      </c>
      <c r="BG2" s="55">
        <v>5.7591404999999998E-4</v>
      </c>
      <c r="BH2" s="55">
        <v>1.5650509E-3</v>
      </c>
      <c r="BI2" s="55">
        <v>1.9380650000000001E-3</v>
      </c>
      <c r="BJ2" s="55">
        <v>3.2771219999999997E-2</v>
      </c>
      <c r="BK2" s="55">
        <v>4.4301083000000002E-5</v>
      </c>
      <c r="BL2" s="55">
        <v>0.4798712</v>
      </c>
      <c r="BM2" s="55">
        <v>5.7174969999999998</v>
      </c>
      <c r="BN2" s="55">
        <v>2.0689229999999998</v>
      </c>
      <c r="BO2" s="55">
        <v>101.06717999999999</v>
      </c>
      <c r="BP2" s="55">
        <v>17.132387000000001</v>
      </c>
      <c r="BQ2" s="55">
        <v>30.40476</v>
      </c>
      <c r="BR2" s="55">
        <v>106.06585</v>
      </c>
      <c r="BS2" s="55">
        <v>49.358513000000002</v>
      </c>
      <c r="BT2" s="55">
        <v>25.359991000000001</v>
      </c>
      <c r="BU2" s="55">
        <v>0.41312989999999999</v>
      </c>
      <c r="BV2" s="55">
        <v>8.0918529999999995E-3</v>
      </c>
      <c r="BW2" s="55">
        <v>1.6285818000000001</v>
      </c>
      <c r="BX2" s="55">
        <v>1.8620384999999999</v>
      </c>
      <c r="BY2" s="55">
        <v>6.0436950000000003E-2</v>
      </c>
      <c r="BZ2" s="55">
        <v>1.1379248000000001E-3</v>
      </c>
      <c r="CA2" s="55">
        <v>0.62840949999999995</v>
      </c>
      <c r="CB2" s="55">
        <v>2.4620512999999999E-3</v>
      </c>
      <c r="CC2" s="55">
        <v>7.4166709999999997E-2</v>
      </c>
      <c r="CD2" s="55">
        <v>1.6985389</v>
      </c>
      <c r="CE2" s="55">
        <v>6.1965078E-2</v>
      </c>
      <c r="CF2" s="55">
        <v>9.9161659999999999E-2</v>
      </c>
      <c r="CG2" s="55">
        <v>0</v>
      </c>
      <c r="CH2" s="55">
        <v>9.1962180000000008E-3</v>
      </c>
      <c r="CI2" s="55">
        <v>9.7143199999999996E-8</v>
      </c>
      <c r="CJ2" s="55">
        <v>4.457382</v>
      </c>
      <c r="CK2" s="55">
        <v>9.9380189999999993E-3</v>
      </c>
      <c r="CL2" s="55">
        <v>3.2470238</v>
      </c>
      <c r="CM2" s="55">
        <v>5.5137687</v>
      </c>
      <c r="CN2" s="55">
        <v>2853.1594</v>
      </c>
      <c r="CO2" s="55">
        <v>5025.0330000000004</v>
      </c>
      <c r="CP2" s="55">
        <v>2426.3112999999998</v>
      </c>
      <c r="CQ2" s="55">
        <v>984.38739999999996</v>
      </c>
      <c r="CR2" s="55">
        <v>616.5942</v>
      </c>
      <c r="CS2" s="55">
        <v>547.84204</v>
      </c>
      <c r="CT2" s="55">
        <v>2894.7388000000001</v>
      </c>
      <c r="CU2" s="55">
        <v>1605.1212</v>
      </c>
      <c r="CV2" s="55">
        <v>1849.0702000000001</v>
      </c>
      <c r="CW2" s="55">
        <v>1765.7043000000001</v>
      </c>
      <c r="CX2" s="55">
        <v>599.6807</v>
      </c>
      <c r="CY2" s="55">
        <v>3968.4272000000001</v>
      </c>
      <c r="CZ2" s="55">
        <v>1763.0772999999999</v>
      </c>
      <c r="DA2" s="55">
        <v>4114.4070000000002</v>
      </c>
      <c r="DB2" s="55">
        <v>4306.7734</v>
      </c>
      <c r="DC2" s="55">
        <v>5541.723</v>
      </c>
      <c r="DD2" s="55">
        <v>9260.1949999999997</v>
      </c>
      <c r="DE2" s="55">
        <v>1750.0494000000001</v>
      </c>
      <c r="DF2" s="55">
        <v>5001.2860000000001</v>
      </c>
      <c r="DG2" s="55">
        <v>1993.1143</v>
      </c>
      <c r="DH2" s="55">
        <v>137.65001000000001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44.931510000000003</v>
      </c>
      <c r="B6">
        <f>BB2</f>
        <v>9.4150080000000003</v>
      </c>
      <c r="C6">
        <f>BC2</f>
        <v>15.085267999999999</v>
      </c>
      <c r="D6">
        <f>BD2</f>
        <v>20.421099000000002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6" sqref="K1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24484</v>
      </c>
      <c r="C2" s="51">
        <f ca="1">YEAR(TODAY())-YEAR(B2)+IF(TODAY()&gt;=DATE(YEAR(TODAY()),MONTH(B2),DAY(B2)),0,-1)</f>
        <v>54</v>
      </c>
      <c r="E2" s="47">
        <v>160.80000000000001</v>
      </c>
      <c r="F2" s="48" t="s">
        <v>275</v>
      </c>
      <c r="G2" s="47">
        <v>60.8</v>
      </c>
      <c r="H2" s="46" t="s">
        <v>40</v>
      </c>
      <c r="I2" s="67">
        <f>ROUND(G3/E3^2,1)</f>
        <v>23.5</v>
      </c>
    </row>
    <row r="3" spans="1:9" x14ac:dyDescent="0.3">
      <c r="E3" s="46">
        <f>E2/100</f>
        <v>1.6080000000000001</v>
      </c>
      <c r="F3" s="46" t="s">
        <v>39</v>
      </c>
      <c r="G3" s="46">
        <f>G2</f>
        <v>60.8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44420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김은하, ID : H1900855)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27일 14:41:38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44420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54</v>
      </c>
      <c r="G12" s="132"/>
      <c r="H12" s="132"/>
      <c r="I12" s="132"/>
      <c r="K12" s="123">
        <f>'개인정보 및 신체계측 입력'!E2</f>
        <v>160.80000000000001</v>
      </c>
      <c r="L12" s="124"/>
      <c r="M12" s="117">
        <f>'개인정보 및 신체계측 입력'!G2</f>
        <v>60.8</v>
      </c>
      <c r="N12" s="118"/>
      <c r="O12" s="113" t="s">
        <v>270</v>
      </c>
      <c r="P12" s="107"/>
      <c r="Q12" s="110">
        <f>'개인정보 및 신체계측 입력'!I2</f>
        <v>23.5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김은하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77.590999999999994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9.2509999999999994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13.157999999999999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0.5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14.2</v>
      </c>
      <c r="L72" s="34" t="s">
        <v>52</v>
      </c>
      <c r="M72" s="34">
        <f>ROUND('DRIs DATA'!K8,1)</f>
        <v>8.4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183.64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337.08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295.95999999999998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165.47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123.57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840.02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331.15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2021-08-27T06:03:38Z</dcterms:modified>
</cp:coreProperties>
</file>