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<sst xmlns="http://schemas.openxmlformats.org/spreadsheetml/2006/main" count="692" uniqueCount="346">
  <si>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</si>
  <si>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</si>
  <si>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</si>
  <si>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</si>
  <si>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</si>
  <si>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</si>
  <si>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</si>
  <si>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</si>
  <si>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</si>
  <si>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</si>
  <si>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</si>
  <si>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</si>
  <si>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</si>
  <si>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</si>
  <si>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</si>
  <si>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</si>
  <si>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</si>
  <si>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</si>
  <si>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</si>
  <si>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</si>
  <si>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</si>
  <si>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</si>
  <si>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</si>
  <si>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</si>
  <si>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</si>
  <si>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</si>
  <si>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</si>
  <si>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</si>
  <si>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</si>
  <si>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</si>
  <si>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</si>
  <si>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</si>
  <si>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</si>
  <si>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</si>
  <si>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</si>
  <si>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</si>
  <si>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</si>
  <si>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</si>
  <si>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</si>
  <si>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</si>
  <si>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</si>
  <si>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</si>
  <si>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</si>
  <si>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</si>
  <si>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</si>
  <si>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</si>
  <si>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</si>
  <si>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</si>
  <si>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</si>
  <si>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</si>
  <si>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</si>
  <si>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</si>
  <si>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</si>
  <si>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</si>
  <si>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</si>
  <si>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</si>
  <si>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</si>
  <si>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</si>
  <si>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</si>
  <si>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</si>
  <si>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</si>
  <si>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</si>
  <si>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</si>
  <si>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</si>
  <si>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</si>
  <si>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</si>
  <si>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</si>
  <si>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</si>
  <si>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</si>
  <si>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</si>
  <si>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</si>
  <si>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</si>
  <si>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</si>
  <si>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</si>
  <si>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</si>
  <si>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</si>
  <si>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</si>
  <si>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</si>
  <si>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</si>
  <si>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</si>
  <si>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</si>
  <si>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</si>
  <si>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</si>
  <si>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</si>
  <si>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</si>
  <si>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</si>
  <si>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</si>
  <si>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</si>
  <si>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</si>
  <si>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</si>
  <si>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</si>
  <si>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</si>
  <si>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</si>
  <si>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</si>
  <si>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</si>
  <si>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</si>
  <si>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</si>
  <si>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</si>
  <si>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</si>
  <si>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</si>
  <si>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</si>
  <si>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</si>
  <si>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</si>
  <si>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</si>
  <si>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</si>
  <si>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</si>
  <si>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</si>
  <si>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</si>
  <si>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</si>
  <si>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</si>
  <si>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</si>
  <si>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</si>
  <si>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</si>
  <si>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</si>
  <si>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</si>
  <si>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</si>
  <si>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</si>
  <si>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</si>
  <si>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</si>
  <si>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</si>
  <si>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</si>
  <si>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</si>
  <si>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</si>
  <si>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</si>
  <si>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</si>
  <si>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</si>
  <si>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</si>
  <si>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</si>
  <si>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</si>
  <si>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</si>
  <si>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</si>
  <si>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</si>
  <si>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</si>
  <si>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</si>
  <si>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</si>
  <si>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</si>
  <si>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</si>
  <si>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</si>
  <si>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</si>
  <si>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</si>
  <si>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</si>
  <si>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</si>
  <si>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</si>
  <si>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</si>
  <si>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</si>
  <si>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</si>
  <si>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</si>
  <si>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</si>
  <si>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</si>
  <si>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</si>
  <si>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</si>
  <si>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</si>
  <si>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</si>
  <si>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</si>
  <si>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</si>
  <si>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</si>
  <si>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</si>
  <si>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</si>
  <si>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</si>
  <si>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</si>
  <si>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</si>
  <si>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</si>
  <si>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</si>
  <si>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</si>
  <si>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</si>
  <si>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</si>
  <si>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</si>
  <si>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</si>
  <si>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</si>
  <si>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</si>
  <si>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</si>
  <si>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</si>
  <si>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</si>
  <si>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</si>
  <si>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</si>
  <si>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</si>
  <si>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</si>
  <si>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</si>
  <si>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</si>
  <si>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</si>
  <si>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</si>
  <si>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</si>
  <si>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</si>
  <si>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</si>
  <si>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</si>
  <si>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</si>
  <si>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</si>
  <si>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</si>
  <si>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</si>
  <si>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</si>
  <si>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</si>
  <si>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</si>
  <si>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</si>
  <si>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</si>
  <si>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</si>
  <si>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</si>
  <si>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</si>
  <si>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</si>
  <si>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</si>
  <si>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</si>
  <si>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</si>
  <si>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</si>
  <si>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</si>
  <si>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</si>
  <si>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</si>
  <si>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</si>
  <si>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</si>
  <si>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</si>
  <si>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</si>
  <si>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</si>
  <si>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</si>
  <si>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</si>
  <si>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</si>
  <si>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</si>
  <si>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</si>
  <si>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</si>
  <si>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</si>
  <si>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</si>
  <si>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</si>
  <si>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</si>
  <si>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</si>
  <si>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</si>
  <si>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</si>
  <si>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</si>
  <si>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</si>
  <si>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</si>
  <si>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</si>
  <si>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</si>
  <si>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</si>
  <si>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</si>
  <si>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</si>
  <si>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</si>
  <si>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</si>
  <si>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</si>
  <si>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</si>
  <si>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</si>
  <si>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</si>
  <si>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</si>
  <si>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</si>
  <si>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</si>
  <si>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</si>
  <si>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</si>
  <si>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</si>
  <si>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</si>
  <si>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</si>
  <si>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</si>
  <si>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</si>
  <si>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</si>
  <si>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</si>
  <si>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</si>
  <si>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</si>
  <si>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</si>
  <si>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</si>
  <si>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</si>
  <si>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</si>
  <si>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</si>
  <si>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</si>
  <si>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</si>
  <si>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</si>
  <si>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</si>
  <si>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</si>
  <si>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</si>
  <si>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</si>
  <si>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</si>
  <si>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</si>
  <si>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</si>
  <si>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</si>
  <si>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</si>
  <si>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</si>
  <si>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</si>
  <si>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</si>
  <si>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</si>
  <si>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</si>
  <si>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</si>
  <si>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</si>
  <si>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</si>
  <si>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</si>
  <si>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</si>
  <si>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</si>
  <si>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</si>
  <si>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</si>
  <si>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</si>
  <si>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</si>
  <si>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</si>
  <si>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</si>
  <si>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</si>
  <si>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</si>
  <si>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</si>
  <si>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</si>
  <si>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</si>
  <si>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</si>
  <si>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</si>
  <si>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</si>
  <si>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</si>
  <si>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</si>
  <si>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</si>
  <si>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</si>
  <si>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</si>
  <si>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</si>
  <si>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</si>
  <si>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</si>
  <si>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</si>
  <si>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</si>
  <si>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</si>
  <si>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</si>
  <si>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</si>
  <si>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</si>
  <si>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</si>
  <si>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</si>
  <si>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</si>
  <si>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</si>
  <si>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</si>
  <si>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</si>
  <si>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</si>
  <si>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</si>
  <si>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</si>
  <si>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</si>
  <si>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</si>
  <si>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</si>
  <si>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</si>
  <si>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</si>
  <si>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</si>
  <si>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</si>
  <si>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</si>
  <si>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</si>
  <si>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</si>
  <si>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</si>
  <si>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</si>
  <si>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</si>
  <si>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</si>
  <si>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</si>
  <si>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</si>
  <si>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</si>
  <si>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</si>
  <si>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</si>
  <si>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</si>
  <si>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</si>
  <si>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(설문지 : FFQ 95문항 설문지, 사용자 : 진경숙, ID : H1900857)</t>
  </si>
  <si>
    <t>2021년 08월 27일 14:43:42</t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</si>
  <si>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</si>
  <si>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</si>
  <si>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</si>
  <si>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</si>
  <si>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구리(ug/일)</t>
    <phoneticPr fontId="1" type="noConversion"/>
  </si>
  <si>
    <t>H1900857</t>
  </si>
  <si>
    <t>진경숙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</si>
</sst>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143.72781000000001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5.7129425999999999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4.3799834000000004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2405.7809999999999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8579.0889999999999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364.13427999999999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288.13310000000001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22.363379999999999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2203.7411999999999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0.14191401000000001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6.3641614999999998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67.651179999999997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366.27658000000002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151.214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12.4</c:v>
                </c:pt>
                <c:pt idx="1">
                  <c:v>13.516999999999999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22.701359</c:v>
                </c:pt>
                <c:pt idx="1">
                  <c:v>25.442747000000001</c:v>
                </c:pt>
                <c:pt idx="2">
                  <c:v>29.06549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1500.8585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45.566383000000002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69.585999999999999</c:v>
                </c:pt>
                <c:pt idx="1">
                  <c:v>11.425000000000001</c:v>
                </c:pt>
                <c:pt idx="2">
                  <c:v>18.988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3456.9313999999999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366.57663000000002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1301.4974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7.6852292999999996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15291.243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35.919505999999998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4.3933450000000001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759.81320000000005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3.2246535000000001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34.471319999999999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4.3933450000000001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1544.2157999999999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18.741938000000001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진경숙, ID : H1900857)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14:43:42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3456.9313999999999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143.72781000000001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67.651179999999997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69.585999999999999</v>
      </c>
      <c r="G8" s="59">
        <f>'DRIs DATA 입력'!G8</f>
        <v>11.425000000000001</v>
      </c>
      <c r="H8" s="59">
        <f>'DRIs DATA 입력'!H8</f>
        <v>18.988</v>
      </c>
      <c r="I8" s="55"/>
      <c r="J8" s="59" t="s">
        <v>215</v>
      </c>
      <c r="K8" s="59">
        <f>'DRIs DATA 입력'!K8</f>
        <v>12.4</v>
      </c>
      <c r="L8" s="59">
        <f>'DRIs DATA 입력'!L8</f>
        <v>13.516999999999999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1500.8585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45.566383000000002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7.6852292999999996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759.81320000000005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366.57663000000002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4.2197950000000004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3.2246535000000001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34.471319999999999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4.3933450000000001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1544.2157999999999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18.741938000000001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5.7129425999999999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4.3799834000000004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1301.4974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2405.7809999999999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15291.243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8579.0889999999999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364.13427999999999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288.13310000000001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35.919505999999998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22.363379999999999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2203.7411999999999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0.14191401000000001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6.3641614999999998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366.27658000000002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151.214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8" sqref="H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327</v>
      </c>
      <c r="B1" s="55" t="s">
        <v>337</v>
      </c>
      <c r="G1" s="56" t="s">
        <v>328</v>
      </c>
      <c r="H1" s="55" t="s">
        <v>338</v>
      </c>
    </row>
    <row r="3" spans="1:27" x14ac:dyDescent="0.3">
      <c r="A3" s="65" t="s">
        <v>287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294</v>
      </c>
      <c r="B4" s="66"/>
      <c r="C4" s="66"/>
      <c r="E4" s="61" t="s">
        <v>288</v>
      </c>
      <c r="F4" s="62"/>
      <c r="G4" s="62"/>
      <c r="H4" s="63"/>
      <c r="J4" s="61" t="s">
        <v>289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283</v>
      </c>
      <c r="V4" s="66"/>
      <c r="W4" s="66"/>
      <c r="X4" s="66"/>
      <c r="Y4" s="66"/>
      <c r="Z4" s="66"/>
    </row>
    <row r="5" spans="1:27" x14ac:dyDescent="0.3">
      <c r="A5" s="60"/>
      <c r="B5" s="60" t="s">
        <v>290</v>
      </c>
      <c r="C5" s="60" t="s">
        <v>339</v>
      </c>
      <c r="E5" s="60"/>
      <c r="F5" s="60" t="s">
        <v>49</v>
      </c>
      <c r="G5" s="60" t="s">
        <v>291</v>
      </c>
      <c r="H5" s="60" t="s">
        <v>45</v>
      </c>
      <c r="J5" s="60"/>
      <c r="K5" s="60" t="s">
        <v>292</v>
      </c>
      <c r="L5" s="60" t="s">
        <v>293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294</v>
      </c>
      <c r="B6" s="60">
        <v>1800</v>
      </c>
      <c r="C6" s="60">
        <v>3456.9313999999999</v>
      </c>
      <c r="E6" s="60" t="s">
        <v>295</v>
      </c>
      <c r="F6" s="60">
        <v>55</v>
      </c>
      <c r="G6" s="60">
        <v>15</v>
      </c>
      <c r="H6" s="60">
        <v>7</v>
      </c>
      <c r="J6" s="60" t="s">
        <v>295</v>
      </c>
      <c r="K6" s="60">
        <v>0.1</v>
      </c>
      <c r="L6" s="60">
        <v>4</v>
      </c>
      <c r="N6" s="60" t="s">
        <v>296</v>
      </c>
      <c r="O6" s="60">
        <v>40</v>
      </c>
      <c r="P6" s="60">
        <v>50</v>
      </c>
      <c r="Q6" s="60">
        <v>0</v>
      </c>
      <c r="R6" s="60">
        <v>0</v>
      </c>
      <c r="S6" s="60">
        <v>143.72781000000001</v>
      </c>
      <c r="U6" s="60" t="s">
        <v>297</v>
      </c>
      <c r="V6" s="60">
        <v>0</v>
      </c>
      <c r="W6" s="60">
        <v>0</v>
      </c>
      <c r="X6" s="60">
        <v>20</v>
      </c>
      <c r="Y6" s="60">
        <v>0</v>
      </c>
      <c r="Z6" s="60">
        <v>67.651179999999997</v>
      </c>
    </row>
    <row r="7" spans="1:27" x14ac:dyDescent="0.3">
      <c r="E7" s="60" t="s">
        <v>282</v>
      </c>
      <c r="F7" s="60">
        <v>65</v>
      </c>
      <c r="G7" s="60">
        <v>30</v>
      </c>
      <c r="H7" s="60">
        <v>20</v>
      </c>
      <c r="J7" s="60" t="s">
        <v>282</v>
      </c>
      <c r="K7" s="60">
        <v>1</v>
      </c>
      <c r="L7" s="60">
        <v>10</v>
      </c>
    </row>
    <row r="8" spans="1:27" x14ac:dyDescent="0.3">
      <c r="E8" s="60" t="s">
        <v>298</v>
      </c>
      <c r="F8" s="60">
        <v>69.585999999999999</v>
      </c>
      <c r="G8" s="60">
        <v>11.425000000000001</v>
      </c>
      <c r="H8" s="60">
        <v>18.988</v>
      </c>
      <c r="J8" s="60" t="s">
        <v>298</v>
      </c>
      <c r="K8" s="60">
        <v>12.4</v>
      </c>
      <c r="L8" s="60">
        <v>13.516999999999999</v>
      </c>
    </row>
    <row r="13" spans="1:27" x14ac:dyDescent="0.3">
      <c r="A13" s="64" t="s">
        <v>329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330</v>
      </c>
      <c r="P14" s="66"/>
      <c r="Q14" s="66"/>
      <c r="R14" s="66"/>
      <c r="S14" s="66"/>
      <c r="T14" s="66"/>
      <c r="V14" s="66" t="s">
        <v>301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340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302</v>
      </c>
      <c r="B16" s="60">
        <v>430</v>
      </c>
      <c r="C16" s="60">
        <v>600</v>
      </c>
      <c r="D16" s="60">
        <v>0</v>
      </c>
      <c r="E16" s="60">
        <v>3000</v>
      </c>
      <c r="F16" s="60">
        <v>1500.8585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45.566383000000002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7.6852292999999996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759.81320000000005</v>
      </c>
    </row>
    <row r="23" spans="1:62" x14ac:dyDescent="0.3">
      <c r="A23" s="64" t="s">
        <v>303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304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340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341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366.57663000000002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4.2197950000000004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3.2246535000000001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34.471319999999999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4.3933450000000001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1544.2157999999999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18.741938000000001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5.7129425999999999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4.3799834000000004</v>
      </c>
    </row>
    <row r="33" spans="1:68" x14ac:dyDescent="0.3">
      <c r="A33" s="64" t="s">
        <v>331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314</v>
      </c>
      <c r="W34" s="66"/>
      <c r="X34" s="66"/>
      <c r="Y34" s="66"/>
      <c r="Z34" s="66"/>
      <c r="AA34" s="66"/>
      <c r="AC34" s="66" t="s">
        <v>315</v>
      </c>
      <c r="AD34" s="66"/>
      <c r="AE34" s="66"/>
      <c r="AF34" s="66"/>
      <c r="AG34" s="66"/>
      <c r="AH34" s="66"/>
      <c r="AJ34" s="66" t="s">
        <v>316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342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340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1301.4974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2405.7809999999999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15291.243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8579.0889999999999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364.13427999999999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288.13310000000001</v>
      </c>
    </row>
    <row r="43" spans="1:68" x14ac:dyDescent="0.3">
      <c r="A43" s="64" t="s">
        <v>317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322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324</v>
      </c>
      <c r="AR44" s="66"/>
      <c r="AS44" s="66"/>
      <c r="AT44" s="66"/>
      <c r="AU44" s="66"/>
      <c r="AV44" s="66"/>
      <c r="AX44" s="66" t="s">
        <v>325</v>
      </c>
      <c r="AY44" s="66"/>
      <c r="AZ44" s="66"/>
      <c r="BA44" s="66"/>
      <c r="BB44" s="66"/>
      <c r="BC44" s="66"/>
      <c r="BE44" s="66" t="s">
        <v>326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334</v>
      </c>
      <c r="AZ45" s="60" t="s">
        <v>333</v>
      </c>
      <c r="BA45" s="60" t="s">
        <v>335</v>
      </c>
      <c r="BB45" s="60" t="s">
        <v>336</v>
      </c>
      <c r="BC45" s="60" t="s">
        <v>332</v>
      </c>
      <c r="BE45" s="60"/>
      <c r="BF45" s="60" t="s">
        <v>334</v>
      </c>
      <c r="BG45" s="60" t="s">
        <v>333</v>
      </c>
      <c r="BH45" s="60" t="s">
        <v>278</v>
      </c>
      <c r="BI45" s="60" t="s">
        <v>336</v>
      </c>
      <c r="BJ45" s="60" t="s">
        <v>332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35.919505999999998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22.363379999999999</v>
      </c>
      <c r="O46" s="60" t="s">
        <v>343</v>
      </c>
      <c r="P46" s="60">
        <v>600</v>
      </c>
      <c r="Q46" s="60">
        <v>800</v>
      </c>
      <c r="R46" s="60">
        <v>0</v>
      </c>
      <c r="S46" s="60">
        <v>10000</v>
      </c>
      <c r="T46" s="60">
        <v>2203.7411999999999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0.14191401000000001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6.3641614999999998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366.27658000000002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151.214</v>
      </c>
      <c r="AX46" s="60" t="s">
        <v>284</v>
      </c>
      <c r="AY46" s="60"/>
      <c r="AZ46" s="60"/>
      <c r="BA46" s="60"/>
      <c r="BB46" s="60"/>
      <c r="BC46" s="60"/>
      <c r="BE46" s="60" t="s">
        <v>285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9" sqref="H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344</v>
      </c>
      <c r="B2" s="55" t="s">
        <v>345</v>
      </c>
      <c r="C2" s="55" t="s">
        <v>286</v>
      </c>
      <c r="D2" s="55">
        <v>54</v>
      </c>
      <c r="E2" s="55">
        <v>3456.9313999999999</v>
      </c>
      <c r="F2" s="55">
        <v>526.71387000000004</v>
      </c>
      <c r="G2" s="55">
        <v>86.480125000000001</v>
      </c>
      <c r="H2" s="55">
        <v>46.46734</v>
      </c>
      <c r="I2" s="55">
        <v>40.012787000000003</v>
      </c>
      <c r="J2" s="55">
        <v>143.72781000000001</v>
      </c>
      <c r="K2" s="55">
        <v>71.915279999999996</v>
      </c>
      <c r="L2" s="55">
        <v>71.812539999999998</v>
      </c>
      <c r="M2" s="55">
        <v>67.651179999999997</v>
      </c>
      <c r="N2" s="55">
        <v>6.6016510000000004</v>
      </c>
      <c r="O2" s="55">
        <v>38.607100000000003</v>
      </c>
      <c r="P2" s="55">
        <v>2679.3364000000001</v>
      </c>
      <c r="Q2" s="55">
        <v>67.059166000000005</v>
      </c>
      <c r="R2" s="55">
        <v>1500.8585</v>
      </c>
      <c r="S2" s="55">
        <v>177.636</v>
      </c>
      <c r="T2" s="55">
        <v>15878.669</v>
      </c>
      <c r="U2" s="55">
        <v>7.6852292999999996</v>
      </c>
      <c r="V2" s="55">
        <v>45.566383000000002</v>
      </c>
      <c r="W2" s="55">
        <v>759.81320000000005</v>
      </c>
      <c r="X2" s="55">
        <v>366.57663000000002</v>
      </c>
      <c r="Y2" s="55">
        <v>4.2197950000000004</v>
      </c>
      <c r="Z2" s="55">
        <v>3.2246535000000001</v>
      </c>
      <c r="AA2" s="55">
        <v>34.471319999999999</v>
      </c>
      <c r="AB2" s="55">
        <v>4.3933450000000001</v>
      </c>
      <c r="AC2" s="55">
        <v>1544.2157999999999</v>
      </c>
      <c r="AD2" s="55">
        <v>18.741938000000001</v>
      </c>
      <c r="AE2" s="55">
        <v>5.7129425999999999</v>
      </c>
      <c r="AF2" s="55">
        <v>4.3799834000000004</v>
      </c>
      <c r="AG2" s="55">
        <v>1301.4974</v>
      </c>
      <c r="AH2" s="55">
        <v>772.23140000000001</v>
      </c>
      <c r="AI2" s="55">
        <v>529.26604999999995</v>
      </c>
      <c r="AJ2" s="55">
        <v>2405.7809999999999</v>
      </c>
      <c r="AK2" s="55">
        <v>15291.243</v>
      </c>
      <c r="AL2" s="55">
        <v>364.13427999999999</v>
      </c>
      <c r="AM2" s="55">
        <v>8579.0889999999999</v>
      </c>
      <c r="AN2" s="55">
        <v>288.13310000000001</v>
      </c>
      <c r="AO2" s="55">
        <v>35.919505999999998</v>
      </c>
      <c r="AP2" s="55">
        <v>27.108082</v>
      </c>
      <c r="AQ2" s="55">
        <v>8.8114229999999996</v>
      </c>
      <c r="AR2" s="55">
        <v>22.363379999999999</v>
      </c>
      <c r="AS2" s="55">
        <v>2203.7411999999999</v>
      </c>
      <c r="AT2" s="55">
        <v>0.14191401000000001</v>
      </c>
      <c r="AU2" s="55">
        <v>6.3641614999999998</v>
      </c>
      <c r="AV2" s="55">
        <v>366.27658000000002</v>
      </c>
      <c r="AW2" s="55">
        <v>151.214</v>
      </c>
      <c r="AX2" s="55">
        <v>0.38108914999999999</v>
      </c>
      <c r="AY2" s="55">
        <v>3.3400300000000001</v>
      </c>
      <c r="AZ2" s="55">
        <v>512.67070000000001</v>
      </c>
      <c r="BA2" s="55">
        <v>77.241039999999998</v>
      </c>
      <c r="BB2" s="55">
        <v>22.701359</v>
      </c>
      <c r="BC2" s="55">
        <v>25.442747000000001</v>
      </c>
      <c r="BD2" s="55">
        <v>29.06549</v>
      </c>
      <c r="BE2" s="55">
        <v>2.1566656000000002</v>
      </c>
      <c r="BF2" s="55">
        <v>12.3474655</v>
      </c>
      <c r="BG2" s="55">
        <v>5.7591404999999998E-4</v>
      </c>
      <c r="BH2" s="55">
        <v>4.1611361999999999E-2</v>
      </c>
      <c r="BI2" s="55">
        <v>3.2299247000000003E-2</v>
      </c>
      <c r="BJ2" s="55">
        <v>0.14848511</v>
      </c>
      <c r="BK2" s="55">
        <v>4.4301083000000002E-5</v>
      </c>
      <c r="BL2" s="55">
        <v>0.94546335999999997</v>
      </c>
      <c r="BM2" s="55">
        <v>10.946968</v>
      </c>
      <c r="BN2" s="55">
        <v>3.4503952999999998</v>
      </c>
      <c r="BO2" s="55">
        <v>163.84540000000001</v>
      </c>
      <c r="BP2" s="55">
        <v>32.409942999999998</v>
      </c>
      <c r="BQ2" s="55">
        <v>54.327007000000002</v>
      </c>
      <c r="BR2" s="55">
        <v>185.31862000000001</v>
      </c>
      <c r="BS2" s="55">
        <v>49.412556000000002</v>
      </c>
      <c r="BT2" s="55">
        <v>41.756217999999997</v>
      </c>
      <c r="BU2" s="55">
        <v>0.15507570000000001</v>
      </c>
      <c r="BV2" s="55">
        <v>0.11160370999999999</v>
      </c>
      <c r="BW2" s="55">
        <v>2.6709749999999999</v>
      </c>
      <c r="BX2" s="55">
        <v>3.2940592999999998</v>
      </c>
      <c r="BY2" s="55">
        <v>0.27362174</v>
      </c>
      <c r="BZ2" s="55">
        <v>1.3208231000000001E-3</v>
      </c>
      <c r="CA2" s="55">
        <v>1.3277553</v>
      </c>
      <c r="CB2" s="55">
        <v>8.3322494999999996E-2</v>
      </c>
      <c r="CC2" s="55">
        <v>0.88492333999999995</v>
      </c>
      <c r="CD2" s="55">
        <v>3.4219455999999999</v>
      </c>
      <c r="CE2" s="55">
        <v>0.14476654</v>
      </c>
      <c r="CF2" s="55">
        <v>0.36367329999999998</v>
      </c>
      <c r="CG2" s="55">
        <v>2.4750000000000001E-7</v>
      </c>
      <c r="CH2" s="55">
        <v>0.17507002999999999</v>
      </c>
      <c r="CI2" s="55">
        <v>1.9188104000000001E-2</v>
      </c>
      <c r="CJ2" s="55">
        <v>5.5044930000000001</v>
      </c>
      <c r="CK2" s="55">
        <v>3.262781E-2</v>
      </c>
      <c r="CL2" s="55">
        <v>1.8172222</v>
      </c>
      <c r="CM2" s="55">
        <v>10.057071000000001</v>
      </c>
      <c r="CN2" s="55">
        <v>4305.3612999999996</v>
      </c>
      <c r="CO2" s="55">
        <v>7581.3852999999999</v>
      </c>
      <c r="CP2" s="55">
        <v>5343.9066999999995</v>
      </c>
      <c r="CQ2" s="55">
        <v>1686.2687000000001</v>
      </c>
      <c r="CR2" s="55">
        <v>897.6481</v>
      </c>
      <c r="CS2" s="55">
        <v>601.71569999999997</v>
      </c>
      <c r="CT2" s="55">
        <v>4390.4970000000003</v>
      </c>
      <c r="CU2" s="55">
        <v>2949.6266999999998</v>
      </c>
      <c r="CV2" s="55">
        <v>1766.6713999999999</v>
      </c>
      <c r="CW2" s="55">
        <v>3484.3022000000001</v>
      </c>
      <c r="CX2" s="55">
        <v>1007.3271999999999</v>
      </c>
      <c r="CY2" s="55">
        <v>5103.9897000000001</v>
      </c>
      <c r="CZ2" s="55">
        <v>3012.0255999999999</v>
      </c>
      <c r="DA2" s="55">
        <v>7089.7515000000003</v>
      </c>
      <c r="DB2" s="55">
        <v>6093.5889999999999</v>
      </c>
      <c r="DC2" s="55">
        <v>10876.73</v>
      </c>
      <c r="DD2" s="55">
        <v>16823.21</v>
      </c>
      <c r="DE2" s="55">
        <v>3845.7658999999999</v>
      </c>
      <c r="DF2" s="55">
        <v>6357.5303000000004</v>
      </c>
      <c r="DG2" s="55">
        <v>4011.2683000000002</v>
      </c>
      <c r="DH2" s="55">
        <v>255.18029999999999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77.241039999999998</v>
      </c>
      <c r="B6">
        <f>BB2</f>
        <v>22.701359</v>
      </c>
      <c r="C6">
        <f>BC2</f>
        <v>25.442747000000001</v>
      </c>
      <c r="D6">
        <f>BD2</f>
        <v>29.06549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24526</v>
      </c>
      <c r="C2" s="51">
        <f ca="1">YEAR(TODAY())-YEAR(B2)+IF(TODAY()&gt;=DATE(YEAR(TODAY()),MONTH(B2),DAY(B2)),0,-1)</f>
        <v>54</v>
      </c>
      <c r="E2" s="47">
        <v>158.4</v>
      </c>
      <c r="F2" s="48" t="s">
        <v>275</v>
      </c>
      <c r="G2" s="47">
        <v>54.3</v>
      </c>
      <c r="H2" s="46" t="s">
        <v>40</v>
      </c>
      <c r="I2" s="67">
        <f>ROUND(G3/E3^2,1)</f>
        <v>21.6</v>
      </c>
    </row>
    <row r="3" spans="1:9" x14ac:dyDescent="0.3">
      <c r="E3" s="46">
        <f>E2/100</f>
        <v>1.5840000000000001</v>
      </c>
      <c r="F3" s="46" t="s">
        <v>39</v>
      </c>
      <c r="G3" s="46">
        <f>G2</f>
        <v>54.3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진경숙, ID : H1900857)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14:43:42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54</v>
      </c>
      <c r="G12" s="132"/>
      <c r="H12" s="132"/>
      <c r="I12" s="132"/>
      <c r="K12" s="123">
        <f>'개인정보 및 신체계측 입력'!E2</f>
        <v>158.4</v>
      </c>
      <c r="L12" s="124"/>
      <c r="M12" s="117">
        <f>'개인정보 및 신체계측 입력'!G2</f>
        <v>54.3</v>
      </c>
      <c r="N12" s="118"/>
      <c r="O12" s="113" t="s">
        <v>270</v>
      </c>
      <c r="P12" s="107"/>
      <c r="Q12" s="110">
        <f>'개인정보 및 신체계측 입력'!I2</f>
        <v>21.6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진경숙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69.585999999999999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11.425000000000001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18.988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13.5</v>
      </c>
      <c r="L72" s="34" t="s">
        <v>52</v>
      </c>
      <c r="M72" s="34">
        <f>ROUND('DRIs DATA'!K8,1)</f>
        <v>12.4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200.11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379.72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366.58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292.89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162.69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1019.42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359.2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2021-08-27T06:05:32Z</dcterms:modified>
</cp:coreProperties>
</file>