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<sst xmlns="http://schemas.openxmlformats.org/spreadsheetml/2006/main" count="692" uniqueCount="343">
  <si>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</si>
  <si>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</si>
  <si>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</si>
  <si>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</si>
  <si>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</si>
  <si>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</si>
  <si>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</si>
  <si>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</si>
  <si>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</si>
  <si>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</si>
  <si>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</si>
  <si>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</si>
  <si>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</si>
  <si>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</si>
  <si>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</si>
  <si>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</si>
  <si>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</si>
  <si>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</si>
  <si>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</si>
  <si>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</si>
  <si>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</si>
  <si>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</si>
  <si>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</si>
  <si>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</si>
  <si>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</si>
  <si>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</si>
  <si>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</si>
  <si>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</si>
  <si>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</si>
  <si>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</si>
  <si>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</si>
  <si>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</si>
  <si>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</si>
  <si>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</si>
  <si>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</si>
  <si>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</si>
  <si>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</si>
  <si>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</si>
  <si>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</si>
  <si>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</si>
  <si>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</si>
  <si>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</si>
  <si>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</si>
  <si>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</si>
  <si>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</si>
  <si>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</si>
  <si>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</si>
  <si>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</si>
  <si>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</si>
  <si>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</si>
  <si>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</si>
  <si>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</si>
  <si>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</si>
  <si>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</si>
  <si>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</si>
  <si>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</si>
  <si>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</si>
  <si>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</si>
  <si>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</si>
  <si>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</si>
  <si>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</si>
  <si>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</si>
  <si>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</si>
  <si>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</si>
  <si>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</si>
  <si>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</si>
  <si>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</si>
  <si>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</si>
  <si>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</si>
  <si>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</si>
  <si>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</si>
  <si>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</si>
  <si>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</si>
  <si>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</si>
  <si>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</si>
  <si>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</si>
  <si>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</si>
  <si>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</si>
  <si>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</si>
  <si>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</si>
  <si>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</si>
  <si>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</si>
  <si>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</si>
  <si>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</si>
  <si>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</si>
  <si>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</si>
  <si>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</si>
  <si>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</si>
  <si>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</si>
  <si>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</si>
  <si>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</si>
  <si>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</si>
  <si>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</si>
  <si>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</si>
  <si>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</si>
  <si>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</si>
  <si>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</si>
  <si>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</si>
  <si>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</si>
  <si>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</si>
  <si>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</si>
  <si>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</si>
  <si>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</si>
  <si>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</si>
  <si>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</si>
  <si>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</si>
  <si>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</si>
  <si>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</si>
  <si>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</si>
  <si>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</si>
  <si>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</si>
  <si>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</si>
  <si>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</si>
  <si>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</si>
  <si>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</si>
  <si>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</si>
  <si>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</si>
  <si>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</si>
  <si>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</si>
  <si>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</si>
  <si>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</si>
  <si>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</si>
  <si>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</si>
  <si>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</si>
  <si>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</si>
  <si>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</si>
  <si>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</si>
  <si>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</si>
  <si>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</si>
  <si>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</si>
  <si>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</si>
  <si>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</si>
  <si>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</si>
  <si>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</si>
  <si>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</si>
  <si>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</si>
  <si>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</si>
  <si>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</si>
  <si>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</si>
  <si>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</si>
  <si>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</si>
  <si>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</si>
  <si>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</si>
  <si>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</si>
  <si>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</si>
  <si>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</si>
  <si>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</si>
  <si>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</si>
  <si>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</si>
  <si>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</si>
  <si>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</si>
  <si>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</si>
  <si>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</si>
  <si>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</si>
  <si>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</si>
  <si>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</si>
  <si>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</si>
  <si>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</si>
  <si>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</si>
  <si>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</si>
  <si>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</si>
  <si>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</si>
  <si>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</si>
  <si>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</si>
  <si>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</si>
  <si>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</si>
  <si>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</si>
  <si>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</si>
  <si>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</si>
  <si>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</si>
  <si>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</si>
  <si>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</si>
  <si>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</si>
  <si>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</si>
  <si>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</si>
  <si>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</si>
  <si>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</si>
  <si>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</si>
  <si>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</si>
  <si>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</si>
  <si>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</si>
  <si>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</si>
  <si>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</si>
  <si>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</si>
  <si>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</si>
  <si>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</si>
  <si>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</si>
  <si>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</si>
  <si>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</si>
  <si>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</si>
  <si>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</si>
  <si>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</si>
  <si>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</si>
  <si>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</si>
  <si>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</si>
  <si>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</si>
  <si>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</si>
  <si>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</si>
  <si>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</si>
  <si>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</si>
  <si>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</si>
  <si>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</si>
  <si>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</si>
  <si>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</si>
  <si>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</si>
  <si>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</si>
  <si>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</si>
  <si>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</si>
  <si>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</si>
  <si>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</si>
  <si>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</si>
  <si>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</si>
  <si>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</si>
  <si>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</si>
  <si>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</si>
  <si>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</si>
  <si>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</si>
  <si>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</si>
  <si>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</si>
  <si>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</si>
  <si>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</si>
  <si>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</si>
  <si>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</si>
  <si>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</si>
  <si>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</si>
  <si>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</si>
  <si>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</si>
  <si>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</si>
  <si>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</si>
  <si>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</si>
  <si>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</si>
  <si>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</si>
  <si>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</si>
  <si>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</si>
  <si>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</si>
  <si>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</si>
  <si>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</si>
  <si>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</si>
  <si>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</si>
  <si>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</si>
  <si>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</si>
  <si>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</si>
  <si>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</si>
  <si>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</si>
  <si>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</si>
  <si>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</si>
  <si>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</si>
  <si>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</si>
  <si>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</si>
  <si>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</si>
  <si>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</si>
  <si>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</si>
  <si>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</si>
  <si>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</si>
  <si>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</si>
  <si>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</si>
  <si>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</si>
  <si>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</si>
  <si>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</si>
  <si>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</si>
  <si>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</si>
  <si>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</si>
  <si>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</si>
  <si>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</si>
  <si>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</si>
  <si>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</si>
  <si>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</si>
  <si>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</si>
  <si>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</si>
  <si>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</si>
  <si>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</si>
  <si>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</si>
  <si>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</si>
  <si>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</si>
  <si>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</si>
  <si>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</si>
  <si>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</si>
  <si>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</si>
  <si>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</si>
  <si>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</si>
  <si>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</si>
  <si>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티아민</t>
    <phoneticPr fontId="1" type="noConversion"/>
  </si>
  <si>
    <t>구리(ug/일)</t>
    <phoneticPr fontId="1" type="noConversion"/>
  </si>
  <si>
    <t>적정비율(최대)</t>
    <phoneticPr fontId="1" type="noConversion"/>
  </si>
  <si>
    <t>식이섬유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</si>
  <si>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</si>
  <si>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</si>
  <si>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</si>
  <si>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</si>
  <si>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</si>
  <si>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</si>
  <si>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</si>
  <si>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</si>
  <si>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</si>
  <si>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</si>
  <si>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</si>
  <si>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</si>
  <si>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</si>
  <si>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</si>
  <si>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</si>
  <si>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</si>
  <si>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</si>
  <si>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</si>
  <si>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</si>
  <si>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</si>
  <si>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</si>
  <si>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</si>
  <si>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</si>
  <si>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</si>
  <si>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</si>
  <si>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</si>
  <si>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</si>
  <si>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</si>
  <si>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</si>
  <si>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</si>
  <si>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</si>
  <si>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</si>
  <si>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</si>
  <si>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</si>
  <si>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</si>
  <si>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</si>
  <si>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</si>
  <si>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</si>
  <si>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</si>
  <si>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</si>
  <si>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</si>
  <si>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</si>
  <si>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</si>
  <si>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</si>
  <si>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지용성 비타민</t>
    <phoneticPr fontId="1" type="noConversion"/>
  </si>
  <si>
    <t>비타민D</t>
    <phoneticPr fontId="1" type="noConversion"/>
  </si>
  <si>
    <t>다량 무기질</t>
    <phoneticPr fontId="1" type="noConversion"/>
  </si>
  <si>
    <t>섭취량</t>
    <phoneticPr fontId="1" type="noConversion"/>
  </si>
  <si>
    <t>권장섭취량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</si>
  <si>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</si>
  <si>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</si>
  <si>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</si>
  <si>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요오드</t>
    <phoneticPr fontId="1" type="noConversion"/>
  </si>
  <si>
    <t>(설문지 : FFQ 95문항 설문지, 사용자 : 김영임, ID : H1900858)</t>
  </si>
  <si>
    <t>2021년 08월 27일 14:44:47</t>
  </si>
  <si>
    <t>단백질</t>
    <phoneticPr fontId="1" type="noConversion"/>
  </si>
  <si>
    <t>H1900858</t>
  </si>
  <si>
    <t>김영임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</si>
</sst>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34.309800000000003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18984"/>
        <c:axId val="508816632"/>
      </c:barChart>
      <c:catAx>
        <c:axId val="50881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16632"/>
        <c:crosses val="autoZero"/>
        <c:auto val="1"/>
        <c:lblAlgn val="ctr"/>
        <c:lblOffset val="100"/>
        <c:noMultiLvlLbl val="0"/>
      </c:catAx>
      <c:valAx>
        <c:axId val="50881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1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1.9870512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0856"/>
        <c:axId val="563652424"/>
      </c:barChart>
      <c:catAx>
        <c:axId val="56365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424"/>
        <c:crosses val="autoZero"/>
        <c:auto val="1"/>
        <c:lblAlgn val="ctr"/>
        <c:lblOffset val="100"/>
        <c:noMultiLvlLbl val="0"/>
      </c:catAx>
      <c:valAx>
        <c:axId val="56365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1.9239348000000001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873120"/>
        <c:axId val="506819120"/>
      </c:barChart>
      <c:catAx>
        <c:axId val="2138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9120"/>
        <c:crosses val="autoZero"/>
        <c:auto val="1"/>
        <c:lblAlgn val="ctr"/>
        <c:lblOffset val="100"/>
        <c:noMultiLvlLbl val="0"/>
      </c:catAx>
      <c:valAx>
        <c:axId val="5068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8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612.827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0896"/>
        <c:axId val="562549720"/>
      </c:barChart>
      <c:catAx>
        <c:axId val="56255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9720"/>
        <c:crosses val="autoZero"/>
        <c:auto val="1"/>
        <c:lblAlgn val="ctr"/>
        <c:lblOffset val="100"/>
        <c:noMultiLvlLbl val="0"/>
      </c:catAx>
      <c:valAx>
        <c:axId val="56254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1513.1132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48544"/>
        <c:axId val="562550112"/>
      </c:barChart>
      <c:catAx>
        <c:axId val="5625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0112"/>
        <c:crosses val="autoZero"/>
        <c:auto val="1"/>
        <c:lblAlgn val="ctr"/>
        <c:lblOffset val="100"/>
        <c:noMultiLvlLbl val="0"/>
      </c:catAx>
      <c:valAx>
        <c:axId val="562550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101.0003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5600"/>
        <c:axId val="562555208"/>
      </c:barChart>
      <c:catAx>
        <c:axId val="56255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5208"/>
        <c:crosses val="autoZero"/>
        <c:auto val="1"/>
        <c:lblAlgn val="ctr"/>
        <c:lblOffset val="100"/>
        <c:noMultiLvlLbl val="0"/>
      </c:catAx>
      <c:valAx>
        <c:axId val="56255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72.029685999999998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1680"/>
        <c:axId val="562548152"/>
      </c:barChart>
      <c:catAx>
        <c:axId val="5625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8152"/>
        <c:crosses val="autoZero"/>
        <c:auto val="1"/>
        <c:lblAlgn val="ctr"/>
        <c:lblOffset val="100"/>
        <c:noMultiLvlLbl val="0"/>
      </c:catAx>
      <c:valAx>
        <c:axId val="5625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5.1852093000000004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4424"/>
        <c:axId val="562552072"/>
      </c:barChart>
      <c:catAx>
        <c:axId val="5625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072"/>
        <c:crosses val="autoZero"/>
        <c:auto val="1"/>
        <c:lblAlgn val="ctr"/>
        <c:lblOffset val="100"/>
        <c:noMultiLvlLbl val="0"/>
      </c:catAx>
      <c:valAx>
        <c:axId val="56255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460.53046000000001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248"/>
        <c:axId val="562552856"/>
      </c:barChart>
      <c:catAx>
        <c:axId val="5625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856"/>
        <c:crosses val="autoZero"/>
        <c:auto val="1"/>
        <c:lblAlgn val="ctr"/>
        <c:lblOffset val="100"/>
        <c:noMultiLvlLbl val="0"/>
      </c:catAx>
      <c:valAx>
        <c:axId val="562552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1.386773E-2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640"/>
        <c:axId val="510042504"/>
      </c:barChart>
      <c:catAx>
        <c:axId val="5625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504"/>
        <c:crosses val="autoZero"/>
        <c:auto val="1"/>
        <c:lblAlgn val="ctr"/>
        <c:lblOffset val="100"/>
        <c:noMultiLvlLbl val="0"/>
      </c:catAx>
      <c:valAx>
        <c:axId val="51004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1.7076652999999999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8584"/>
        <c:axId val="510043680"/>
      </c:barChart>
      <c:catAx>
        <c:axId val="5100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680"/>
        <c:crosses val="autoZero"/>
        <c:auto val="1"/>
        <c:lblAlgn val="ctr"/>
        <c:lblOffset val="100"/>
        <c:noMultiLvlLbl val="0"/>
      </c:catAx>
      <c:valAx>
        <c:axId val="51004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14.46048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21728"/>
        <c:axId val="508822120"/>
      </c:barChart>
      <c:catAx>
        <c:axId val="5088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22120"/>
        <c:crosses val="autoZero"/>
        <c:auto val="1"/>
        <c:lblAlgn val="ctr"/>
        <c:lblOffset val="100"/>
        <c:noMultiLvlLbl val="0"/>
      </c:catAx>
      <c:valAx>
        <c:axId val="50882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79.094130000000007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2896"/>
        <c:axId val="510044464"/>
      </c:barChart>
      <c:catAx>
        <c:axId val="5100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464"/>
        <c:crosses val="autoZero"/>
        <c:auto val="1"/>
        <c:lblAlgn val="ctr"/>
        <c:lblOffset val="100"/>
        <c:noMultiLvlLbl val="0"/>
      </c:catAx>
      <c:valAx>
        <c:axId val="5100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46.851706999999998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9760"/>
        <c:axId val="510043288"/>
      </c:barChart>
      <c:catAx>
        <c:axId val="5100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288"/>
        <c:crosses val="autoZero"/>
        <c:auto val="1"/>
        <c:lblAlgn val="ctr"/>
        <c:lblOffset val="100"/>
        <c:noMultiLvlLbl val="0"/>
      </c:catAx>
      <c:valAx>
        <c:axId val="5100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5.2960000000000003</c:v>
                </c:pt>
                <c:pt idx="1">
                  <c:v>17.957000000000001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40152"/>
        <c:axId val="510044072"/>
      </c:barChart>
      <c:catAx>
        <c:axId val="5100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072"/>
        <c:crosses val="autoZero"/>
        <c:auto val="1"/>
        <c:lblAlgn val="ctr"/>
        <c:lblOffset val="100"/>
        <c:noMultiLvlLbl val="0"/>
      </c:catAx>
      <c:valAx>
        <c:axId val="5100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6.3969025999999998</c:v>
                </c:pt>
                <c:pt idx="1">
                  <c:v>7.3524585</c:v>
                </c:pt>
                <c:pt idx="2">
                  <c:v>7.4895477000000001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385.17532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1328"/>
        <c:axId val="510042112"/>
      </c:barChart>
      <c:catAx>
        <c:axId val="5100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112"/>
        <c:crosses val="autoZero"/>
        <c:auto val="1"/>
        <c:lblAlgn val="ctr"/>
        <c:lblOffset val="100"/>
        <c:noMultiLvlLbl val="0"/>
      </c:catAx>
      <c:valAx>
        <c:axId val="51004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10.007061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5248"/>
        <c:axId val="510038192"/>
      </c:barChart>
      <c:catAx>
        <c:axId val="5100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38192"/>
        <c:crosses val="autoZero"/>
        <c:auto val="1"/>
        <c:lblAlgn val="ctr"/>
        <c:lblOffset val="100"/>
        <c:noMultiLvlLbl val="0"/>
      </c:catAx>
      <c:valAx>
        <c:axId val="5100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71.414000000000001</c:v>
                </c:pt>
                <c:pt idx="1">
                  <c:v>11.28</c:v>
                </c:pt>
                <c:pt idx="2">
                  <c:v>17.306000000000001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134656"/>
        <c:axId val="564135048"/>
      </c:barChart>
      <c:catAx>
        <c:axId val="5641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5048"/>
        <c:crosses val="autoZero"/>
        <c:auto val="1"/>
        <c:lblAlgn val="ctr"/>
        <c:lblOffset val="100"/>
        <c:noMultiLvlLbl val="0"/>
      </c:catAx>
      <c:valAx>
        <c:axId val="56413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908.54240000000004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4264"/>
        <c:axId val="564137792"/>
      </c:barChart>
      <c:catAx>
        <c:axId val="56413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7792"/>
        <c:crosses val="autoZero"/>
        <c:auto val="1"/>
        <c:lblAlgn val="ctr"/>
        <c:lblOffset val="100"/>
        <c:noMultiLvlLbl val="0"/>
      </c:catAx>
      <c:valAx>
        <c:axId val="56413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53.285350000000001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3480"/>
        <c:axId val="564136616"/>
      </c:barChart>
      <c:catAx>
        <c:axId val="5641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6616"/>
        <c:crosses val="autoZero"/>
        <c:auto val="1"/>
        <c:lblAlgn val="ctr"/>
        <c:lblOffset val="100"/>
        <c:noMultiLvlLbl val="0"/>
      </c:catAx>
      <c:valAx>
        <c:axId val="56413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285.85167999999999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5832"/>
        <c:axId val="564133872"/>
      </c:barChart>
      <c:catAx>
        <c:axId val="56413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3872"/>
        <c:crosses val="autoZero"/>
        <c:auto val="1"/>
        <c:lblAlgn val="ctr"/>
        <c:lblOffset val="100"/>
        <c:noMultiLvlLbl val="0"/>
      </c:catAx>
      <c:valAx>
        <c:axId val="5641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2.0505692999999998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18336"/>
        <c:axId val="506817160"/>
      </c:barChart>
      <c:catAx>
        <c:axId val="5068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7160"/>
        <c:crosses val="autoZero"/>
        <c:auto val="1"/>
        <c:lblAlgn val="ctr"/>
        <c:lblOffset val="100"/>
        <c:noMultiLvlLbl val="0"/>
      </c:catAx>
      <c:valAx>
        <c:axId val="50681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2779.7035999999998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8184"/>
        <c:axId val="564138968"/>
      </c:barChart>
      <c:catAx>
        <c:axId val="5641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8968"/>
        <c:crosses val="autoZero"/>
        <c:auto val="1"/>
        <c:lblAlgn val="ctr"/>
        <c:lblOffset val="100"/>
        <c:noMultiLvlLbl val="0"/>
      </c:catAx>
      <c:valAx>
        <c:axId val="5641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7.8488850000000001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7008"/>
        <c:axId val="564139360"/>
      </c:barChart>
      <c:catAx>
        <c:axId val="5641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9360"/>
        <c:crosses val="autoZero"/>
        <c:auto val="1"/>
        <c:lblAlgn val="ctr"/>
        <c:lblOffset val="100"/>
        <c:noMultiLvlLbl val="0"/>
      </c:catAx>
      <c:valAx>
        <c:axId val="5641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0.74687000000000003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9752"/>
        <c:axId val="564439056"/>
      </c:barChart>
      <c:catAx>
        <c:axId val="56413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39056"/>
        <c:crosses val="autoZero"/>
        <c:auto val="1"/>
        <c:lblAlgn val="ctr"/>
        <c:lblOffset val="100"/>
        <c:noMultiLvlLbl val="0"/>
      </c:catAx>
      <c:valAx>
        <c:axId val="56443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183.60776000000001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112"/>
        <c:axId val="563652032"/>
      </c:barChart>
      <c:catAx>
        <c:axId val="5636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032"/>
        <c:crosses val="autoZero"/>
        <c:auto val="1"/>
        <c:lblAlgn val="ctr"/>
        <c:lblOffset val="100"/>
        <c:noMultiLvlLbl val="0"/>
      </c:catAx>
      <c:valAx>
        <c:axId val="56365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1.0300408999999999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1640"/>
        <c:axId val="563650072"/>
      </c:barChart>
      <c:catAx>
        <c:axId val="5636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072"/>
        <c:crosses val="autoZero"/>
        <c:auto val="1"/>
        <c:lblAlgn val="ctr"/>
        <c:lblOffset val="100"/>
        <c:noMultiLvlLbl val="0"/>
      </c:catAx>
      <c:valAx>
        <c:axId val="56365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6.3737282999999998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504"/>
        <c:axId val="563650464"/>
      </c:barChart>
      <c:catAx>
        <c:axId val="56364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464"/>
        <c:crosses val="autoZero"/>
        <c:auto val="1"/>
        <c:lblAlgn val="ctr"/>
        <c:lblOffset val="100"/>
        <c:noMultiLvlLbl val="0"/>
      </c:catAx>
      <c:valAx>
        <c:axId val="5636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0.74687000000000003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2816"/>
        <c:axId val="563649680"/>
      </c:barChart>
      <c:catAx>
        <c:axId val="56365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9680"/>
        <c:crosses val="autoZero"/>
        <c:auto val="1"/>
        <c:lblAlgn val="ctr"/>
        <c:lblOffset val="100"/>
        <c:noMultiLvlLbl val="0"/>
      </c:catAx>
      <c:valAx>
        <c:axId val="56364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356.75695999999999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3992"/>
        <c:axId val="563653600"/>
      </c:barChart>
      <c:catAx>
        <c:axId val="5636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3600"/>
        <c:crosses val="autoZero"/>
        <c:auto val="1"/>
        <c:lblAlgn val="ctr"/>
        <c:lblOffset val="100"/>
        <c:noMultiLvlLbl val="0"/>
      </c:catAx>
      <c:valAx>
        <c:axId val="56365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3.5808133999999998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7328"/>
        <c:axId val="563647720"/>
      </c:barChart>
      <c:catAx>
        <c:axId val="5636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7720"/>
        <c:crosses val="autoZero"/>
        <c:auto val="1"/>
        <c:lblAlgn val="ctr"/>
        <c:lblOffset val="100"/>
        <c:noMultiLvlLbl val="0"/>
      </c:catAx>
      <c:valAx>
        <c:axId val="56364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김영임, ID : H1900858)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27일 14:44:47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1600</v>
      </c>
      <c r="C6" s="59">
        <f>'DRIs DATA 입력'!C6</f>
        <v>908.54240000000004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34.309800000000003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14.46048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71.414000000000001</v>
      </c>
      <c r="G8" s="59">
        <f>'DRIs DATA 입력'!G8</f>
        <v>11.28</v>
      </c>
      <c r="H8" s="59">
        <f>'DRIs DATA 입력'!H8</f>
        <v>17.306000000000001</v>
      </c>
      <c r="I8" s="55"/>
      <c r="J8" s="59" t="s">
        <v>215</v>
      </c>
      <c r="K8" s="59">
        <f>'DRIs DATA 입력'!K8</f>
        <v>5.2960000000000003</v>
      </c>
      <c r="L8" s="59">
        <f>'DRIs DATA 입력'!L8</f>
        <v>17.957000000000001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385.17532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10.007061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2.0505692999999998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183.60776000000001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53.285350000000001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0.81559369999999998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1.0300408999999999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6.3737282999999998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0.74687000000000003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356.75695999999999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3.5808133999999998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1.9870512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1.9239348000000001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285.85167999999999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612.827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2779.7035999999998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1513.1132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101.0003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72.029685999999998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7.8488850000000001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5.1852093000000004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460.53046000000001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1.386773E-2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1.7076652999999999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79.094130000000007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46.851706999999998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7" sqref="N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327</v>
      </c>
      <c r="B1" s="55" t="s">
        <v>338</v>
      </c>
      <c r="G1" s="56" t="s">
        <v>328</v>
      </c>
      <c r="H1" s="55" t="s">
        <v>339</v>
      </c>
    </row>
    <row r="3" spans="1:27" x14ac:dyDescent="0.3">
      <c r="A3" s="65" t="s">
        <v>288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295</v>
      </c>
      <c r="B4" s="66"/>
      <c r="C4" s="66"/>
      <c r="E4" s="61" t="s">
        <v>289</v>
      </c>
      <c r="F4" s="62"/>
      <c r="G4" s="62"/>
      <c r="H4" s="63"/>
      <c r="J4" s="61" t="s">
        <v>290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284</v>
      </c>
      <c r="V4" s="66"/>
      <c r="W4" s="66"/>
      <c r="X4" s="66"/>
      <c r="Y4" s="66"/>
      <c r="Z4" s="66"/>
    </row>
    <row r="5" spans="1:27" x14ac:dyDescent="0.3">
      <c r="A5" s="60"/>
      <c r="B5" s="60" t="s">
        <v>291</v>
      </c>
      <c r="C5" s="60" t="s">
        <v>332</v>
      </c>
      <c r="E5" s="60"/>
      <c r="F5" s="60" t="s">
        <v>49</v>
      </c>
      <c r="G5" s="60" t="s">
        <v>292</v>
      </c>
      <c r="H5" s="60" t="s">
        <v>340</v>
      </c>
      <c r="J5" s="60"/>
      <c r="K5" s="60" t="s">
        <v>293</v>
      </c>
      <c r="L5" s="60" t="s">
        <v>294</v>
      </c>
      <c r="N5" s="60"/>
      <c r="O5" s="60" t="s">
        <v>277</v>
      </c>
      <c r="P5" s="60" t="s">
        <v>333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295</v>
      </c>
      <c r="B6" s="60">
        <v>1600</v>
      </c>
      <c r="C6" s="60">
        <v>908.54240000000004</v>
      </c>
      <c r="E6" s="60" t="s">
        <v>296</v>
      </c>
      <c r="F6" s="60">
        <v>55</v>
      </c>
      <c r="G6" s="60">
        <v>15</v>
      </c>
      <c r="H6" s="60">
        <v>7</v>
      </c>
      <c r="J6" s="60" t="s">
        <v>296</v>
      </c>
      <c r="K6" s="60">
        <v>0.1</v>
      </c>
      <c r="L6" s="60">
        <v>4</v>
      </c>
      <c r="N6" s="60" t="s">
        <v>297</v>
      </c>
      <c r="O6" s="60">
        <v>40</v>
      </c>
      <c r="P6" s="60">
        <v>45</v>
      </c>
      <c r="Q6" s="60">
        <v>0</v>
      </c>
      <c r="R6" s="60">
        <v>0</v>
      </c>
      <c r="S6" s="60">
        <v>34.309800000000003</v>
      </c>
      <c r="U6" s="60" t="s">
        <v>298</v>
      </c>
      <c r="V6" s="60">
        <v>0</v>
      </c>
      <c r="W6" s="60">
        <v>0</v>
      </c>
      <c r="X6" s="60">
        <v>20</v>
      </c>
      <c r="Y6" s="60">
        <v>0</v>
      </c>
      <c r="Z6" s="60">
        <v>14.46048</v>
      </c>
    </row>
    <row r="7" spans="1:27" x14ac:dyDescent="0.3">
      <c r="E7" s="60" t="s">
        <v>283</v>
      </c>
      <c r="F7" s="60">
        <v>65</v>
      </c>
      <c r="G7" s="60">
        <v>30</v>
      </c>
      <c r="H7" s="60">
        <v>20</v>
      </c>
      <c r="J7" s="60" t="s">
        <v>283</v>
      </c>
      <c r="K7" s="60">
        <v>1</v>
      </c>
      <c r="L7" s="60">
        <v>10</v>
      </c>
    </row>
    <row r="8" spans="1:27" x14ac:dyDescent="0.3">
      <c r="E8" s="60" t="s">
        <v>299</v>
      </c>
      <c r="F8" s="60">
        <v>71.414000000000001</v>
      </c>
      <c r="G8" s="60">
        <v>11.28</v>
      </c>
      <c r="H8" s="60">
        <v>17.306000000000001</v>
      </c>
      <c r="J8" s="60" t="s">
        <v>299</v>
      </c>
      <c r="K8" s="60">
        <v>5.2960000000000003</v>
      </c>
      <c r="L8" s="60">
        <v>17.957000000000001</v>
      </c>
    </row>
    <row r="13" spans="1:27" x14ac:dyDescent="0.3">
      <c r="A13" s="64" t="s">
        <v>329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300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330</v>
      </c>
      <c r="P14" s="66"/>
      <c r="Q14" s="66"/>
      <c r="R14" s="66"/>
      <c r="S14" s="66"/>
      <c r="T14" s="66"/>
      <c r="V14" s="66" t="s">
        <v>302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303</v>
      </c>
      <c r="B16" s="60">
        <v>410</v>
      </c>
      <c r="C16" s="60">
        <v>550</v>
      </c>
      <c r="D16" s="60">
        <v>0</v>
      </c>
      <c r="E16" s="60">
        <v>3000</v>
      </c>
      <c r="F16" s="60">
        <v>385.17532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10.007061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2.0505692999999998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183.60776000000001</v>
      </c>
    </row>
    <row r="23" spans="1:62" x14ac:dyDescent="0.3">
      <c r="A23" s="64" t="s">
        <v>304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305</v>
      </c>
      <c r="B24" s="66"/>
      <c r="C24" s="66"/>
      <c r="D24" s="66"/>
      <c r="E24" s="66"/>
      <c r="F24" s="66"/>
      <c r="H24" s="66" t="s">
        <v>281</v>
      </c>
      <c r="I24" s="66"/>
      <c r="J24" s="66"/>
      <c r="K24" s="66"/>
      <c r="L24" s="66"/>
      <c r="M24" s="66"/>
      <c r="O24" s="66" t="s">
        <v>306</v>
      </c>
      <c r="P24" s="66"/>
      <c r="Q24" s="66"/>
      <c r="R24" s="66"/>
      <c r="S24" s="66"/>
      <c r="T24" s="66"/>
      <c r="V24" s="66" t="s">
        <v>307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310</v>
      </c>
      <c r="AR24" s="66"/>
      <c r="AS24" s="66"/>
      <c r="AT24" s="66"/>
      <c r="AU24" s="66"/>
      <c r="AV24" s="66"/>
      <c r="AX24" s="66" t="s">
        <v>311</v>
      </c>
      <c r="AY24" s="66"/>
      <c r="AZ24" s="66"/>
      <c r="BA24" s="66"/>
      <c r="BB24" s="66"/>
      <c r="BC24" s="66"/>
      <c r="BE24" s="66" t="s">
        <v>312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280</v>
      </c>
      <c r="D25" s="60" t="s">
        <v>335</v>
      </c>
      <c r="E25" s="60" t="s">
        <v>279</v>
      </c>
      <c r="F25" s="60" t="s">
        <v>276</v>
      </c>
      <c r="H25" s="60"/>
      <c r="I25" s="60" t="s">
        <v>334</v>
      </c>
      <c r="J25" s="60" t="s">
        <v>280</v>
      </c>
      <c r="K25" s="60" t="s">
        <v>278</v>
      </c>
      <c r="L25" s="60" t="s">
        <v>279</v>
      </c>
      <c r="M25" s="60" t="s">
        <v>332</v>
      </c>
      <c r="O25" s="60"/>
      <c r="P25" s="60" t="s">
        <v>277</v>
      </c>
      <c r="Q25" s="60" t="s">
        <v>280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280</v>
      </c>
      <c r="Y25" s="60" t="s">
        <v>278</v>
      </c>
      <c r="Z25" s="60" t="s">
        <v>336</v>
      </c>
      <c r="AA25" s="60" t="s">
        <v>276</v>
      </c>
      <c r="AC25" s="60"/>
      <c r="AD25" s="60" t="s">
        <v>277</v>
      </c>
      <c r="AE25" s="60" t="s">
        <v>280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333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53.285350000000001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0.81559369999999998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1.0300408999999999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6.3737282999999998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0.74687000000000003</v>
      </c>
      <c r="AJ26" s="60" t="s">
        <v>313</v>
      </c>
      <c r="AK26" s="60">
        <v>320</v>
      </c>
      <c r="AL26" s="60">
        <v>400</v>
      </c>
      <c r="AM26" s="60">
        <v>0</v>
      </c>
      <c r="AN26" s="60">
        <v>1000</v>
      </c>
      <c r="AO26" s="60">
        <v>356.75695999999999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3.5808133999999998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1.9870512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1.9239348000000001</v>
      </c>
    </row>
    <row r="33" spans="1:68" x14ac:dyDescent="0.3">
      <c r="A33" s="64" t="s">
        <v>331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280</v>
      </c>
      <c r="D35" s="60" t="s">
        <v>335</v>
      </c>
      <c r="E35" s="60" t="s">
        <v>279</v>
      </c>
      <c r="F35" s="60" t="s">
        <v>276</v>
      </c>
      <c r="H35" s="60"/>
      <c r="I35" s="60" t="s">
        <v>334</v>
      </c>
      <c r="J35" s="60" t="s">
        <v>280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560</v>
      </c>
      <c r="C36" s="60">
        <v>800</v>
      </c>
      <c r="D36" s="60">
        <v>0</v>
      </c>
      <c r="E36" s="60">
        <v>2000</v>
      </c>
      <c r="F36" s="60">
        <v>285.85167999999999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612.827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2779.7035999999998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1513.1132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101.0003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72.029685999999998</v>
      </c>
    </row>
    <row r="43" spans="1:68" x14ac:dyDescent="0.3">
      <c r="A43" s="64" t="s">
        <v>318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337</v>
      </c>
      <c r="AK44" s="66"/>
      <c r="AL44" s="66"/>
      <c r="AM44" s="66"/>
      <c r="AN44" s="66"/>
      <c r="AO44" s="66"/>
      <c r="AQ44" s="66" t="s">
        <v>324</v>
      </c>
      <c r="AR44" s="66"/>
      <c r="AS44" s="66"/>
      <c r="AT44" s="66"/>
      <c r="AU44" s="66"/>
      <c r="AV44" s="66"/>
      <c r="AX44" s="66" t="s">
        <v>325</v>
      </c>
      <c r="AY44" s="66"/>
      <c r="AZ44" s="66"/>
      <c r="BA44" s="66"/>
      <c r="BB44" s="66"/>
      <c r="BC44" s="66"/>
      <c r="BE44" s="66" t="s">
        <v>326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280</v>
      </c>
      <c r="BH45" s="60" t="s">
        <v>278</v>
      </c>
      <c r="BI45" s="60" t="s">
        <v>279</v>
      </c>
      <c r="BJ45" s="60" t="s">
        <v>332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7.8488850000000001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5.1852093000000004</v>
      </c>
      <c r="O46" s="60" t="s">
        <v>282</v>
      </c>
      <c r="P46" s="60">
        <v>600</v>
      </c>
      <c r="Q46" s="60">
        <v>800</v>
      </c>
      <c r="R46" s="60">
        <v>0</v>
      </c>
      <c r="S46" s="60">
        <v>10000</v>
      </c>
      <c r="T46" s="60">
        <v>460.53046000000001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1.386773E-2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1.7076652999999999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79.094130000000007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46.851706999999998</v>
      </c>
      <c r="AX46" s="60" t="s">
        <v>285</v>
      </c>
      <c r="AY46" s="60"/>
      <c r="AZ46" s="60"/>
      <c r="BA46" s="60"/>
      <c r="BB46" s="60"/>
      <c r="BC46" s="60"/>
      <c r="BE46" s="60" t="s">
        <v>286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2" sqref="G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341</v>
      </c>
      <c r="B2" s="55" t="s">
        <v>342</v>
      </c>
      <c r="C2" s="55" t="s">
        <v>287</v>
      </c>
      <c r="D2" s="55">
        <v>72</v>
      </c>
      <c r="E2" s="55">
        <v>908.54240000000004</v>
      </c>
      <c r="F2" s="55">
        <v>141.58139</v>
      </c>
      <c r="G2" s="55">
        <v>22.363695</v>
      </c>
      <c r="H2" s="55">
        <v>10.452811000000001</v>
      </c>
      <c r="I2" s="55">
        <v>11.910883999999999</v>
      </c>
      <c r="J2" s="55">
        <v>34.309800000000003</v>
      </c>
      <c r="K2" s="55">
        <v>17.002275000000001</v>
      </c>
      <c r="L2" s="55">
        <v>17.307524000000001</v>
      </c>
      <c r="M2" s="55">
        <v>14.46048</v>
      </c>
      <c r="N2" s="55">
        <v>1.7821293</v>
      </c>
      <c r="O2" s="55">
        <v>8.2857479999999999</v>
      </c>
      <c r="P2" s="55">
        <v>435.63339999999999</v>
      </c>
      <c r="Q2" s="55">
        <v>12.2698</v>
      </c>
      <c r="R2" s="55">
        <v>385.17532</v>
      </c>
      <c r="S2" s="55">
        <v>118.40291000000001</v>
      </c>
      <c r="T2" s="55">
        <v>3201.2689999999998</v>
      </c>
      <c r="U2" s="55">
        <v>2.0505692999999998</v>
      </c>
      <c r="V2" s="55">
        <v>10.007061</v>
      </c>
      <c r="W2" s="55">
        <v>183.60776000000001</v>
      </c>
      <c r="X2" s="55">
        <v>53.285350000000001</v>
      </c>
      <c r="Y2" s="55">
        <v>0.81559369999999998</v>
      </c>
      <c r="Z2" s="55">
        <v>1.0300408999999999</v>
      </c>
      <c r="AA2" s="55">
        <v>6.3737282999999998</v>
      </c>
      <c r="AB2" s="55">
        <v>0.74687000000000003</v>
      </c>
      <c r="AC2" s="55">
        <v>356.75695999999999</v>
      </c>
      <c r="AD2" s="55">
        <v>3.5808133999999998</v>
      </c>
      <c r="AE2" s="55">
        <v>1.9870512</v>
      </c>
      <c r="AF2" s="55">
        <v>1.9239348000000001</v>
      </c>
      <c r="AG2" s="55">
        <v>285.85167999999999</v>
      </c>
      <c r="AH2" s="55">
        <v>146.12195</v>
      </c>
      <c r="AI2" s="55">
        <v>139.72973999999999</v>
      </c>
      <c r="AJ2" s="55">
        <v>612.827</v>
      </c>
      <c r="AK2" s="55">
        <v>2779.7035999999998</v>
      </c>
      <c r="AL2" s="55">
        <v>101.0003</v>
      </c>
      <c r="AM2" s="55">
        <v>1513.1132</v>
      </c>
      <c r="AN2" s="55">
        <v>72.029685999999998</v>
      </c>
      <c r="AO2" s="55">
        <v>7.8488850000000001</v>
      </c>
      <c r="AP2" s="55">
        <v>5.3995620000000004</v>
      </c>
      <c r="AQ2" s="55">
        <v>2.4493233999999999</v>
      </c>
      <c r="AR2" s="55">
        <v>5.1852093000000004</v>
      </c>
      <c r="AS2" s="55">
        <v>460.53046000000001</v>
      </c>
      <c r="AT2" s="55">
        <v>1.386773E-2</v>
      </c>
      <c r="AU2" s="55">
        <v>1.7076652999999999</v>
      </c>
      <c r="AV2" s="55">
        <v>79.094130000000007</v>
      </c>
      <c r="AW2" s="55">
        <v>46.851706999999998</v>
      </c>
      <c r="AX2" s="55">
        <v>0.11997741000000001</v>
      </c>
      <c r="AY2" s="55">
        <v>0.39952427000000001</v>
      </c>
      <c r="AZ2" s="55">
        <v>324.18392999999998</v>
      </c>
      <c r="BA2" s="55">
        <v>21.255716</v>
      </c>
      <c r="BB2" s="55">
        <v>6.3969025999999998</v>
      </c>
      <c r="BC2" s="55">
        <v>7.3524585</v>
      </c>
      <c r="BD2" s="55">
        <v>7.4895477000000001</v>
      </c>
      <c r="BE2" s="55">
        <v>0.5020329</v>
      </c>
      <c r="BF2" s="55">
        <v>2.8277950000000001</v>
      </c>
      <c r="BG2" s="55">
        <v>1.3877448000000001E-2</v>
      </c>
      <c r="BH2" s="55">
        <v>1.9268337999999999E-2</v>
      </c>
      <c r="BI2" s="55">
        <v>1.4050679999999999E-2</v>
      </c>
      <c r="BJ2" s="55">
        <v>4.9487807000000002E-2</v>
      </c>
      <c r="BK2" s="55">
        <v>1.067496E-3</v>
      </c>
      <c r="BL2" s="55">
        <v>0.15625694000000001</v>
      </c>
      <c r="BM2" s="55">
        <v>1.5213810999999999</v>
      </c>
      <c r="BN2" s="55">
        <v>0.44500285000000001</v>
      </c>
      <c r="BO2" s="55">
        <v>33.504905999999998</v>
      </c>
      <c r="BP2" s="55">
        <v>5.1713943000000002</v>
      </c>
      <c r="BQ2" s="55">
        <v>12.549162000000001</v>
      </c>
      <c r="BR2" s="55">
        <v>46.726753000000002</v>
      </c>
      <c r="BS2" s="55">
        <v>16.74286</v>
      </c>
      <c r="BT2" s="55">
        <v>4.8339270000000001</v>
      </c>
      <c r="BU2" s="55">
        <v>0.10870510999999999</v>
      </c>
      <c r="BV2" s="55">
        <v>6.049947E-3</v>
      </c>
      <c r="BW2" s="55">
        <v>0.3569753</v>
      </c>
      <c r="BX2" s="55">
        <v>0.53952473000000001</v>
      </c>
      <c r="BY2" s="55">
        <v>0.10477976</v>
      </c>
      <c r="BZ2" s="55">
        <v>1.9605995E-4</v>
      </c>
      <c r="CA2" s="55">
        <v>1.1192903999999999</v>
      </c>
      <c r="CB2" s="55">
        <v>5.353876E-4</v>
      </c>
      <c r="CC2" s="55">
        <v>0.1602267</v>
      </c>
      <c r="CD2" s="55">
        <v>0.16181548000000001</v>
      </c>
      <c r="CE2" s="55">
        <v>3.7692049999999998E-2</v>
      </c>
      <c r="CF2" s="55">
        <v>7.7579060000000005E-2</v>
      </c>
      <c r="CG2" s="55">
        <v>2.4750000000000001E-7</v>
      </c>
      <c r="CH2" s="55">
        <v>1.4596187E-2</v>
      </c>
      <c r="CI2" s="55">
        <v>3.8623201999999999E-8</v>
      </c>
      <c r="CJ2" s="55">
        <v>0.49129117</v>
      </c>
      <c r="CK2" s="55">
        <v>8.2197799999999994E-3</v>
      </c>
      <c r="CL2" s="55">
        <v>1.2503264999999999</v>
      </c>
      <c r="CM2" s="55">
        <v>1.4666009</v>
      </c>
      <c r="CN2" s="55">
        <v>981.57979999999998</v>
      </c>
      <c r="CO2" s="55">
        <v>1761.499</v>
      </c>
      <c r="CP2" s="55">
        <v>959.74054000000001</v>
      </c>
      <c r="CQ2" s="55">
        <v>327.20733999999999</v>
      </c>
      <c r="CR2" s="55">
        <v>186.43538000000001</v>
      </c>
      <c r="CS2" s="55">
        <v>197.07704000000001</v>
      </c>
      <c r="CT2" s="55">
        <v>1021.4025</v>
      </c>
      <c r="CU2" s="55">
        <v>611.91327000000001</v>
      </c>
      <c r="CV2" s="55">
        <v>665.97095000000002</v>
      </c>
      <c r="CW2" s="55">
        <v>669.01580000000001</v>
      </c>
      <c r="CX2" s="55">
        <v>214.72398000000001</v>
      </c>
      <c r="CY2" s="55">
        <v>1266.6062999999999</v>
      </c>
      <c r="CZ2" s="55">
        <v>618.38310000000001</v>
      </c>
      <c r="DA2" s="55">
        <v>1482.3611000000001</v>
      </c>
      <c r="DB2" s="55">
        <v>1397.9427000000001</v>
      </c>
      <c r="DC2" s="55">
        <v>2210.3719999999998</v>
      </c>
      <c r="DD2" s="55">
        <v>3488.5504999999998</v>
      </c>
      <c r="DE2" s="55">
        <v>694.90269999999998</v>
      </c>
      <c r="DF2" s="55">
        <v>1665.8742999999999</v>
      </c>
      <c r="DG2" s="55">
        <v>829.43560000000002</v>
      </c>
      <c r="DH2" s="55">
        <v>16.746670000000002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21.255716</v>
      </c>
      <c r="B6">
        <f>BB2</f>
        <v>6.3969025999999998</v>
      </c>
      <c r="C6">
        <f>BC2</f>
        <v>7.3524585</v>
      </c>
      <c r="D6">
        <f>BD2</f>
        <v>7.4895477000000001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17" sqref="G1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17965</v>
      </c>
      <c r="C2" s="51">
        <f ca="1">YEAR(TODAY())-YEAR(B2)+IF(TODAY()&gt;=DATE(YEAR(TODAY()),MONTH(B2),DAY(B2)),0,-1)</f>
        <v>72</v>
      </c>
      <c r="E2" s="47">
        <v>152.6</v>
      </c>
      <c r="F2" s="48" t="s">
        <v>275</v>
      </c>
      <c r="G2" s="47">
        <v>52</v>
      </c>
      <c r="H2" s="46" t="s">
        <v>40</v>
      </c>
      <c r="I2" s="67">
        <f>ROUND(G3/E3^2,1)</f>
        <v>22.3</v>
      </c>
    </row>
    <row r="3" spans="1:9" x14ac:dyDescent="0.3">
      <c r="E3" s="46">
        <f>E2/100</f>
        <v>1.526</v>
      </c>
      <c r="F3" s="46" t="s">
        <v>39</v>
      </c>
      <c r="G3" s="46">
        <f>G2</f>
        <v>52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44425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김영임, ID : H1900858)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27일 14:44:47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44425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72</v>
      </c>
      <c r="G12" s="132"/>
      <c r="H12" s="132"/>
      <c r="I12" s="132"/>
      <c r="K12" s="123">
        <f>'개인정보 및 신체계측 입력'!E2</f>
        <v>152.6</v>
      </c>
      <c r="L12" s="124"/>
      <c r="M12" s="117">
        <f>'개인정보 및 신체계측 입력'!G2</f>
        <v>52</v>
      </c>
      <c r="N12" s="118"/>
      <c r="O12" s="113" t="s">
        <v>270</v>
      </c>
      <c r="P12" s="107"/>
      <c r="Q12" s="110">
        <f>'개인정보 및 신체계측 입력'!I2</f>
        <v>22.3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김영임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71.414000000000001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11.28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17.306000000000001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0.9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18</v>
      </c>
      <c r="L72" s="34" t="s">
        <v>52</v>
      </c>
      <c r="M72" s="34">
        <f>ROUND('DRIs DATA'!K8,1)</f>
        <v>5.3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51.36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83.39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53.29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49.79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35.729999999999997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185.31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78.489999999999995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1600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2021-08-27T06:06:28Z</dcterms:modified>
</cp:coreProperties>
</file>