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<sst xmlns="http://schemas.openxmlformats.org/spreadsheetml/2006/main" count="692" uniqueCount="348">
  <si>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</si>
  <si>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</si>
  <si>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</si>
  <si>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</si>
  <si>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</si>
  <si>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</si>
  <si>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</si>
  <si>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</si>
  <si>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</si>
  <si>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</si>
  <si>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</si>
  <si>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</si>
  <si>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</si>
  <si>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</si>
  <si>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</si>
  <si>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</si>
  <si>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</si>
  <si>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</si>
  <si>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</si>
  <si>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</si>
  <si>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</si>
  <si>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</si>
  <si>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</si>
  <si>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</si>
  <si>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</si>
  <si>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</si>
  <si>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</si>
  <si>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</si>
  <si>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</si>
  <si>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</si>
  <si>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</si>
  <si>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</si>
  <si>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</si>
  <si>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</si>
  <si>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</si>
  <si>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</si>
  <si>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</si>
  <si>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</si>
  <si>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</si>
  <si>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</si>
  <si>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</si>
  <si>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</si>
  <si>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</si>
  <si>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</si>
  <si>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</si>
  <si>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</si>
  <si>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</si>
  <si>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</si>
  <si>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</si>
  <si>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</si>
  <si>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</si>
  <si>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</si>
  <si>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</si>
  <si>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</si>
  <si>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</si>
  <si>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</si>
  <si>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</si>
  <si>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</si>
  <si>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</si>
  <si>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</si>
  <si>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</si>
  <si>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</si>
  <si>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</si>
  <si>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</si>
  <si>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</si>
  <si>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</si>
  <si>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</si>
  <si>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</si>
  <si>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</si>
  <si>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</si>
  <si>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</si>
  <si>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</si>
  <si>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</si>
  <si>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</si>
  <si>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</si>
  <si>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</si>
  <si>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</si>
  <si>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</si>
  <si>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</si>
  <si>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</si>
  <si>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</si>
  <si>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</si>
  <si>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</si>
  <si>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</si>
  <si>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</si>
  <si>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</si>
  <si>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</si>
  <si>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</si>
  <si>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</si>
  <si>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</si>
  <si>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</si>
  <si>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</si>
  <si>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</si>
  <si>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</si>
  <si>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</si>
  <si>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</si>
  <si>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</si>
  <si>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</si>
  <si>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</si>
  <si>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</si>
  <si>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</si>
  <si>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</si>
  <si>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</si>
  <si>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</si>
  <si>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</si>
  <si>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</si>
  <si>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</si>
  <si>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</si>
  <si>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</si>
  <si>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</si>
  <si>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</si>
  <si>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</si>
  <si>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</si>
  <si>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</si>
  <si>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</si>
  <si>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</si>
  <si>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</si>
  <si>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</si>
  <si>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</si>
  <si>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</si>
  <si>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</si>
  <si>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</si>
  <si>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</si>
  <si>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</si>
  <si>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</si>
  <si>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</si>
  <si>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</si>
  <si>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</si>
  <si>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</si>
  <si>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</si>
  <si>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</si>
  <si>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</si>
  <si>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</si>
  <si>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</si>
  <si>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</si>
  <si>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</si>
  <si>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</si>
  <si>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</si>
  <si>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</si>
  <si>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</si>
  <si>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</si>
  <si>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</si>
  <si>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</si>
  <si>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</si>
  <si>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</si>
  <si>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</si>
  <si>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</si>
  <si>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</si>
  <si>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</si>
  <si>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</si>
  <si>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</si>
  <si>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</si>
  <si>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</si>
  <si>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</si>
  <si>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</si>
  <si>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</si>
  <si>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</si>
  <si>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</si>
  <si>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</si>
  <si>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</si>
  <si>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</si>
  <si>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</si>
  <si>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</si>
  <si>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</si>
  <si>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</si>
  <si>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</si>
  <si>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</si>
  <si>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</si>
  <si>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</si>
  <si>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</si>
  <si>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</si>
  <si>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</si>
  <si>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</si>
  <si>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</si>
  <si>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</si>
  <si>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</si>
  <si>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</si>
  <si>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</si>
  <si>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</si>
  <si>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</si>
  <si>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</si>
  <si>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</si>
  <si>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</si>
  <si>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</si>
  <si>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</si>
  <si>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</si>
  <si>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</si>
  <si>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</si>
  <si>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</si>
  <si>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</si>
  <si>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</si>
  <si>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</si>
  <si>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</si>
  <si>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</si>
  <si>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</si>
  <si>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</si>
  <si>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</si>
  <si>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</si>
  <si>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</si>
  <si>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</si>
  <si>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</si>
  <si>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</si>
  <si>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</si>
  <si>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</si>
  <si>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</si>
  <si>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</si>
  <si>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</si>
  <si>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</si>
  <si>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</si>
  <si>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</si>
  <si>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</si>
  <si>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</si>
  <si>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</si>
  <si>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</si>
  <si>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</si>
  <si>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</si>
  <si>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</si>
  <si>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</si>
  <si>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</si>
  <si>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</si>
  <si>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</si>
  <si>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</si>
  <si>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</si>
  <si>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</si>
  <si>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</si>
  <si>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</si>
  <si>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</si>
  <si>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</si>
  <si>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</si>
  <si>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</si>
  <si>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</si>
  <si>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</si>
  <si>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</si>
  <si>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</si>
  <si>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</si>
  <si>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</si>
  <si>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</si>
  <si>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</si>
  <si>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</si>
  <si>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</si>
  <si>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</si>
  <si>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</si>
  <si>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</si>
  <si>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</si>
  <si>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</si>
  <si>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</si>
  <si>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</si>
  <si>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</si>
  <si>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</si>
  <si>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</si>
  <si>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</si>
  <si>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</si>
  <si>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</si>
  <si>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</si>
  <si>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</si>
  <si>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</si>
  <si>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</si>
  <si>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</si>
  <si>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</si>
  <si>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</si>
  <si>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</si>
  <si>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</si>
  <si>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</si>
  <si>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</si>
  <si>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</si>
  <si>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</si>
  <si>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</si>
  <si>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</si>
  <si>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</si>
  <si>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</si>
  <si>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</si>
  <si>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</si>
  <si>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</si>
  <si>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</si>
  <si>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</si>
  <si>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</si>
  <si>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</si>
  <si>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</si>
  <si>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</si>
  <si>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</si>
  <si>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</si>
  <si>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</si>
  <si>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</si>
  <si>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</si>
  <si>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</si>
  <si>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</si>
  <si>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</si>
  <si>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</si>
  <si>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</si>
  <si>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</si>
  <si>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</si>
  <si>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</si>
  <si>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</si>
  <si>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</si>
  <si>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</si>
  <si>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</si>
  <si>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</si>
  <si>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</si>
  <si>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</si>
  <si>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</si>
  <si>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</si>
  <si>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</si>
  <si>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</si>
  <si>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</si>
  <si>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</si>
  <si>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</si>
  <si>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</si>
  <si>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</si>
  <si>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</si>
  <si>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</si>
  <si>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</si>
  <si>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</si>
  <si>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</si>
  <si>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</si>
  <si>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</si>
  <si>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</si>
  <si>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</si>
  <si>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</si>
  <si>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</si>
  <si>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</si>
  <si>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정보</t>
    <phoneticPr fontId="1" type="noConversion"/>
  </si>
  <si>
    <t>비타민D</t>
    <phoneticPr fontId="1" type="noConversion"/>
  </si>
  <si>
    <t>다량 무기질</t>
    <phoneticPr fontId="1" type="noConversion"/>
  </si>
  <si>
    <t>M</t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</si>
  <si>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</si>
  <si>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</si>
  <si>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</si>
  <si>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평균필요량</t>
    <phoneticPr fontId="1" type="noConversion"/>
  </si>
  <si>
    <t>(설문지 : FFQ 95문항 설문지, 사용자 : 원득렬, ID : H1900859)</t>
  </si>
  <si>
    <t>출력시각</t>
    <phoneticPr fontId="1" type="noConversion"/>
  </si>
  <si>
    <t>2021년 08월 27일 14:45:45</t>
  </si>
  <si>
    <t>에너지(kcal)</t>
    <phoneticPr fontId="1" type="noConversion"/>
  </si>
  <si>
    <t>단백질</t>
    <phoneticPr fontId="1" type="noConversion"/>
  </si>
  <si>
    <t>상한섭취량</t>
    <phoneticPr fontId="1" type="noConversion"/>
  </si>
  <si>
    <t>지용성 비타민</t>
    <phoneticPr fontId="1" type="noConversion"/>
  </si>
  <si>
    <t>권장섭취량</t>
    <phoneticPr fontId="1" type="noConversion"/>
  </si>
  <si>
    <t>엽산</t>
    <phoneticPr fontId="1" type="noConversion"/>
  </si>
  <si>
    <t>비오틴</t>
    <phoneticPr fontId="1" type="noConversion"/>
  </si>
  <si>
    <t>마그네슘</t>
    <phoneticPr fontId="1" type="noConversion"/>
  </si>
  <si>
    <t>평균필요량</t>
    <phoneticPr fontId="1" type="noConversion"/>
  </si>
  <si>
    <t>망간</t>
    <phoneticPr fontId="1" type="noConversion"/>
  </si>
  <si>
    <t>크롬</t>
    <phoneticPr fontId="1" type="noConversion"/>
  </si>
  <si>
    <t>상한섭취량</t>
    <phoneticPr fontId="1" type="noConversion"/>
  </si>
  <si>
    <t>섭취량</t>
    <phoneticPr fontId="1" type="noConversion"/>
  </si>
  <si>
    <t>몰리브덴(ug/일)</t>
    <phoneticPr fontId="1" type="noConversion"/>
  </si>
  <si>
    <t>크롬(ug/일)</t>
    <phoneticPr fontId="1" type="noConversion"/>
  </si>
  <si>
    <t>H1900859</t>
  </si>
  <si>
    <t>원득렬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</si>
</sst>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211.64558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8.392887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4.9032749999999998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3528.1806999999999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9488.3220000000001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350.28638000000001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358.98770000000002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31.203299999999999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2527.3865000000001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9.2640996000000003E-2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8.4164499999999993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84.481026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943.22659999999996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267.47385000000003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8.9290000000000003</c:v>
                </c:pt>
                <c:pt idx="1">
                  <c:v>22.207000000000001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39.964367000000003</c:v>
                </c:pt>
                <c:pt idx="1">
                  <c:v>48.847239999999999</c:v>
                </c:pt>
                <c:pt idx="2">
                  <c:v>61.022198000000003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2057.3877000000002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80.217410000000001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66.766000000000005</c:v>
                </c:pt>
                <c:pt idx="1">
                  <c:v>12.693</c:v>
                </c:pt>
                <c:pt idx="2">
                  <c:v>20.541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5564.5155999999997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347.43686000000002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1743.0781999999999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12.953796000000001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19432.785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50.901978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6.3209242999999997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796.25009999999997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4.8636017000000002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44.838054999999997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6.3209242999999997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1909.6179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33.207644999999999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원득렬, ID : H1900859)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14:45:45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5564.5155999999997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211.64558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84.481026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66.766000000000005</v>
      </c>
      <c r="G8" s="59">
        <f>'DRIs DATA 입력'!G8</f>
        <v>12.693</v>
      </c>
      <c r="H8" s="59">
        <f>'DRIs DATA 입력'!H8</f>
        <v>20.541</v>
      </c>
      <c r="I8" s="55"/>
      <c r="J8" s="59" t="s">
        <v>215</v>
      </c>
      <c r="K8" s="59">
        <f>'DRIs DATA 입력'!K8</f>
        <v>8.9290000000000003</v>
      </c>
      <c r="L8" s="59">
        <f>'DRIs DATA 입력'!L8</f>
        <v>22.207000000000001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2057.3877000000002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80.217410000000001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12.953796000000001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796.25009999999997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347.43686000000002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5.1481422999999999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4.8636017000000002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44.838054999999997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6.3209242999999997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1909.6179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33.207644999999999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8.392887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4.9032749999999998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1743.0781999999999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3528.1806999999999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19432.785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9488.3220000000001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350.28638000000001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358.98770000000002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50.901978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31.203299999999999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2527.3865000000001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9.2640996000000003E-2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8.4164499999999993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943.22659999999996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267.47385000000003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320</v>
      </c>
      <c r="B1" s="55" t="s">
        <v>328</v>
      </c>
      <c r="G1" s="56" t="s">
        <v>329</v>
      </c>
      <c r="H1" s="55" t="s">
        <v>330</v>
      </c>
    </row>
    <row r="3" spans="1:27" x14ac:dyDescent="0.3">
      <c r="A3" s="65" t="s">
        <v>285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331</v>
      </c>
      <c r="B4" s="66"/>
      <c r="C4" s="66"/>
      <c r="E4" s="61" t="s">
        <v>286</v>
      </c>
      <c r="F4" s="62"/>
      <c r="G4" s="62"/>
      <c r="H4" s="63"/>
      <c r="J4" s="61" t="s">
        <v>287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284</v>
      </c>
      <c r="V4" s="66"/>
      <c r="W4" s="66"/>
      <c r="X4" s="66"/>
      <c r="Y4" s="66"/>
      <c r="Z4" s="66"/>
    </row>
    <row r="5" spans="1:27" x14ac:dyDescent="0.3">
      <c r="A5" s="60"/>
      <c r="B5" s="60" t="s">
        <v>288</v>
      </c>
      <c r="C5" s="60" t="s">
        <v>276</v>
      </c>
      <c r="E5" s="60"/>
      <c r="F5" s="60" t="s">
        <v>49</v>
      </c>
      <c r="G5" s="60" t="s">
        <v>289</v>
      </c>
      <c r="H5" s="60" t="s">
        <v>332</v>
      </c>
      <c r="J5" s="60"/>
      <c r="K5" s="60" t="s">
        <v>290</v>
      </c>
      <c r="L5" s="60" t="s">
        <v>291</v>
      </c>
      <c r="N5" s="60"/>
      <c r="O5" s="60" t="s">
        <v>277</v>
      </c>
      <c r="P5" s="60" t="s">
        <v>280</v>
      </c>
      <c r="Q5" s="60" t="s">
        <v>278</v>
      </c>
      <c r="R5" s="60" t="s">
        <v>333</v>
      </c>
      <c r="S5" s="60" t="s">
        <v>276</v>
      </c>
      <c r="U5" s="60"/>
      <c r="V5" s="60" t="s">
        <v>327</v>
      </c>
      <c r="W5" s="60" t="s">
        <v>280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292</v>
      </c>
      <c r="B6" s="60">
        <v>2200</v>
      </c>
      <c r="C6" s="60">
        <v>5564.5155999999997</v>
      </c>
      <c r="E6" s="60" t="s">
        <v>293</v>
      </c>
      <c r="F6" s="60">
        <v>55</v>
      </c>
      <c r="G6" s="60">
        <v>15</v>
      </c>
      <c r="H6" s="60">
        <v>7</v>
      </c>
      <c r="J6" s="60" t="s">
        <v>293</v>
      </c>
      <c r="K6" s="60">
        <v>0.1</v>
      </c>
      <c r="L6" s="60">
        <v>4</v>
      </c>
      <c r="N6" s="60" t="s">
        <v>294</v>
      </c>
      <c r="O6" s="60">
        <v>50</v>
      </c>
      <c r="P6" s="60">
        <v>60</v>
      </c>
      <c r="Q6" s="60">
        <v>0</v>
      </c>
      <c r="R6" s="60">
        <v>0</v>
      </c>
      <c r="S6" s="60">
        <v>211.64558</v>
      </c>
      <c r="U6" s="60" t="s">
        <v>295</v>
      </c>
      <c r="V6" s="60">
        <v>0</v>
      </c>
      <c r="W6" s="60">
        <v>0</v>
      </c>
      <c r="X6" s="60">
        <v>25</v>
      </c>
      <c r="Y6" s="60">
        <v>0</v>
      </c>
      <c r="Z6" s="60">
        <v>84.481026</v>
      </c>
    </row>
    <row r="7" spans="1:27" x14ac:dyDescent="0.3">
      <c r="E7" s="60" t="s">
        <v>283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296</v>
      </c>
      <c r="F8" s="60">
        <v>66.766000000000005</v>
      </c>
      <c r="G8" s="60">
        <v>12.693</v>
      </c>
      <c r="H8" s="60">
        <v>20.541</v>
      </c>
      <c r="J8" s="60" t="s">
        <v>296</v>
      </c>
      <c r="K8" s="60">
        <v>8.9290000000000003</v>
      </c>
      <c r="L8" s="60">
        <v>22.207000000000001</v>
      </c>
    </row>
    <row r="13" spans="1:27" x14ac:dyDescent="0.3">
      <c r="A13" s="64" t="s">
        <v>334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297</v>
      </c>
      <c r="B14" s="66"/>
      <c r="C14" s="66"/>
      <c r="D14" s="66"/>
      <c r="E14" s="66"/>
      <c r="F14" s="66"/>
      <c r="H14" s="66" t="s">
        <v>298</v>
      </c>
      <c r="I14" s="66"/>
      <c r="J14" s="66"/>
      <c r="K14" s="66"/>
      <c r="L14" s="66"/>
      <c r="M14" s="66"/>
      <c r="O14" s="66" t="s">
        <v>321</v>
      </c>
      <c r="P14" s="66"/>
      <c r="Q14" s="66"/>
      <c r="R14" s="66"/>
      <c r="S14" s="66"/>
      <c r="T14" s="66"/>
      <c r="V14" s="66" t="s">
        <v>299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327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335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300</v>
      </c>
      <c r="B16" s="60">
        <v>530</v>
      </c>
      <c r="C16" s="60">
        <v>750</v>
      </c>
      <c r="D16" s="60">
        <v>0</v>
      </c>
      <c r="E16" s="60">
        <v>3000</v>
      </c>
      <c r="F16" s="60">
        <v>2057.3877000000002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80.217410000000001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12.953796000000001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796.25009999999997</v>
      </c>
    </row>
    <row r="23" spans="1:62" x14ac:dyDescent="0.3">
      <c r="A23" s="64" t="s">
        <v>301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302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303</v>
      </c>
      <c r="P24" s="66"/>
      <c r="Q24" s="66"/>
      <c r="R24" s="66"/>
      <c r="S24" s="66"/>
      <c r="T24" s="66"/>
      <c r="V24" s="66" t="s">
        <v>304</v>
      </c>
      <c r="W24" s="66"/>
      <c r="X24" s="66"/>
      <c r="Y24" s="66"/>
      <c r="Z24" s="66"/>
      <c r="AA24" s="66"/>
      <c r="AC24" s="66" t="s">
        <v>305</v>
      </c>
      <c r="AD24" s="66"/>
      <c r="AE24" s="66"/>
      <c r="AF24" s="66"/>
      <c r="AG24" s="66"/>
      <c r="AH24" s="66"/>
      <c r="AJ24" s="66" t="s">
        <v>336</v>
      </c>
      <c r="AK24" s="66"/>
      <c r="AL24" s="66"/>
      <c r="AM24" s="66"/>
      <c r="AN24" s="66"/>
      <c r="AO24" s="66"/>
      <c r="AQ24" s="66" t="s">
        <v>306</v>
      </c>
      <c r="AR24" s="66"/>
      <c r="AS24" s="66"/>
      <c r="AT24" s="66"/>
      <c r="AU24" s="66"/>
      <c r="AV24" s="66"/>
      <c r="AX24" s="66" t="s">
        <v>307</v>
      </c>
      <c r="AY24" s="66"/>
      <c r="AZ24" s="66"/>
      <c r="BA24" s="66"/>
      <c r="BB24" s="66"/>
      <c r="BC24" s="66"/>
      <c r="BE24" s="66" t="s">
        <v>337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326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280</v>
      </c>
      <c r="Y25" s="60" t="s">
        <v>325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279</v>
      </c>
      <c r="AO25" s="60" t="s">
        <v>276</v>
      </c>
      <c r="AQ25" s="60"/>
      <c r="AR25" s="60" t="s">
        <v>327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326</v>
      </c>
      <c r="BA25" s="60" t="s">
        <v>278</v>
      </c>
      <c r="BB25" s="60" t="s">
        <v>333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347.43686000000002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5.1481422999999999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4.8636017000000002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44.838054999999997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6.3209242999999997</v>
      </c>
      <c r="AJ26" s="60" t="s">
        <v>308</v>
      </c>
      <c r="AK26" s="60">
        <v>320</v>
      </c>
      <c r="AL26" s="60">
        <v>400</v>
      </c>
      <c r="AM26" s="60">
        <v>0</v>
      </c>
      <c r="AN26" s="60">
        <v>1000</v>
      </c>
      <c r="AO26" s="60">
        <v>1909.6179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33.207644999999999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8.392887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4.9032749999999998</v>
      </c>
    </row>
    <row r="33" spans="1:68" x14ac:dyDescent="0.3">
      <c r="A33" s="64" t="s">
        <v>322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309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310</v>
      </c>
      <c r="W34" s="66"/>
      <c r="X34" s="66"/>
      <c r="Y34" s="66"/>
      <c r="Z34" s="66"/>
      <c r="AA34" s="66"/>
      <c r="AC34" s="66" t="s">
        <v>311</v>
      </c>
      <c r="AD34" s="66"/>
      <c r="AE34" s="66"/>
      <c r="AF34" s="66"/>
      <c r="AG34" s="66"/>
      <c r="AH34" s="66"/>
      <c r="AJ34" s="66" t="s">
        <v>338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280</v>
      </c>
      <c r="K35" s="60" t="s">
        <v>278</v>
      </c>
      <c r="L35" s="60" t="s">
        <v>279</v>
      </c>
      <c r="M35" s="60" t="s">
        <v>324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339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280</v>
      </c>
      <c r="AF35" s="60" t="s">
        <v>278</v>
      </c>
      <c r="AG35" s="60" t="s">
        <v>279</v>
      </c>
      <c r="AH35" s="60" t="s">
        <v>324</v>
      </c>
      <c r="AJ35" s="60"/>
      <c r="AK35" s="60" t="s">
        <v>277</v>
      </c>
      <c r="AL35" s="60" t="s">
        <v>280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1743.0781999999999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3528.1806999999999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19432.785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9488.3220000000001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350.28638000000001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358.98770000000002</v>
      </c>
    </row>
    <row r="43" spans="1:68" x14ac:dyDescent="0.3">
      <c r="A43" s="64" t="s">
        <v>312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313</v>
      </c>
      <c r="B44" s="66"/>
      <c r="C44" s="66"/>
      <c r="D44" s="66"/>
      <c r="E44" s="66"/>
      <c r="F44" s="66"/>
      <c r="H44" s="66" t="s">
        <v>314</v>
      </c>
      <c r="I44" s="66"/>
      <c r="J44" s="66"/>
      <c r="K44" s="66"/>
      <c r="L44" s="66"/>
      <c r="M44" s="66"/>
      <c r="O44" s="66" t="s">
        <v>315</v>
      </c>
      <c r="P44" s="66"/>
      <c r="Q44" s="66"/>
      <c r="R44" s="66"/>
      <c r="S44" s="66"/>
      <c r="T44" s="66"/>
      <c r="V44" s="66" t="s">
        <v>316</v>
      </c>
      <c r="W44" s="66"/>
      <c r="X44" s="66"/>
      <c r="Y44" s="66"/>
      <c r="Z44" s="66"/>
      <c r="AA44" s="66"/>
      <c r="AC44" s="66" t="s">
        <v>340</v>
      </c>
      <c r="AD44" s="66"/>
      <c r="AE44" s="66"/>
      <c r="AF44" s="66"/>
      <c r="AG44" s="66"/>
      <c r="AH44" s="66"/>
      <c r="AJ44" s="66" t="s">
        <v>317</v>
      </c>
      <c r="AK44" s="66"/>
      <c r="AL44" s="66"/>
      <c r="AM44" s="66"/>
      <c r="AN44" s="66"/>
      <c r="AO44" s="66"/>
      <c r="AQ44" s="66" t="s">
        <v>318</v>
      </c>
      <c r="AR44" s="66"/>
      <c r="AS44" s="66"/>
      <c r="AT44" s="66"/>
      <c r="AU44" s="66"/>
      <c r="AV44" s="66"/>
      <c r="AX44" s="66" t="s">
        <v>319</v>
      </c>
      <c r="AY44" s="66"/>
      <c r="AZ44" s="66"/>
      <c r="BA44" s="66"/>
      <c r="BB44" s="66"/>
      <c r="BC44" s="66"/>
      <c r="BE44" s="66" t="s">
        <v>341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342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326</v>
      </c>
      <c r="AM45" s="60" t="s">
        <v>278</v>
      </c>
      <c r="AN45" s="60" t="s">
        <v>279</v>
      </c>
      <c r="AO45" s="60" t="s">
        <v>324</v>
      </c>
      <c r="AQ45" s="60"/>
      <c r="AR45" s="60" t="s">
        <v>277</v>
      </c>
      <c r="AS45" s="60" t="s">
        <v>280</v>
      </c>
      <c r="AT45" s="60" t="s">
        <v>278</v>
      </c>
      <c r="AU45" s="60" t="s">
        <v>279</v>
      </c>
      <c r="AV45" s="60" t="s">
        <v>343</v>
      </c>
      <c r="AX45" s="60"/>
      <c r="AY45" s="60" t="s">
        <v>277</v>
      </c>
      <c r="AZ45" s="60" t="s">
        <v>280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325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50.901978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31.203299999999999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2527.3865000000001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9.2640996000000003E-2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8.4164499999999993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943.22659999999996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267.47385000000003</v>
      </c>
      <c r="AX46" s="60" t="s">
        <v>344</v>
      </c>
      <c r="AY46" s="60"/>
      <c r="AZ46" s="60"/>
      <c r="BA46" s="60"/>
      <c r="BB46" s="60"/>
      <c r="BC46" s="60"/>
      <c r="BE46" s="60" t="s">
        <v>345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1" sqref="I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346</v>
      </c>
      <c r="B2" s="55" t="s">
        <v>347</v>
      </c>
      <c r="C2" s="55" t="s">
        <v>323</v>
      </c>
      <c r="D2" s="55">
        <v>62</v>
      </c>
      <c r="E2" s="55">
        <v>5564.5155999999997</v>
      </c>
      <c r="F2" s="55">
        <v>687.94299999999998</v>
      </c>
      <c r="G2" s="55">
        <v>130.79031000000001</v>
      </c>
      <c r="H2" s="55">
        <v>76.770759999999996</v>
      </c>
      <c r="I2" s="55">
        <v>54.019550000000002</v>
      </c>
      <c r="J2" s="55">
        <v>211.64558</v>
      </c>
      <c r="K2" s="55">
        <v>106.81126999999999</v>
      </c>
      <c r="L2" s="55">
        <v>104.83432000000001</v>
      </c>
      <c r="M2" s="55">
        <v>84.481026</v>
      </c>
      <c r="N2" s="55">
        <v>8.0773499999999991</v>
      </c>
      <c r="O2" s="55">
        <v>47.038063000000001</v>
      </c>
      <c r="P2" s="55">
        <v>3353.1570000000002</v>
      </c>
      <c r="Q2" s="55">
        <v>83.566800000000001</v>
      </c>
      <c r="R2" s="55">
        <v>2057.3877000000002</v>
      </c>
      <c r="S2" s="55">
        <v>392.27496000000002</v>
      </c>
      <c r="T2" s="55">
        <v>19981.346000000001</v>
      </c>
      <c r="U2" s="55">
        <v>12.953796000000001</v>
      </c>
      <c r="V2" s="55">
        <v>80.217410000000001</v>
      </c>
      <c r="W2" s="55">
        <v>796.25009999999997</v>
      </c>
      <c r="X2" s="55">
        <v>347.43686000000002</v>
      </c>
      <c r="Y2" s="55">
        <v>5.1481422999999999</v>
      </c>
      <c r="Z2" s="55">
        <v>4.8636017000000002</v>
      </c>
      <c r="AA2" s="55">
        <v>44.838054999999997</v>
      </c>
      <c r="AB2" s="55">
        <v>6.3209242999999997</v>
      </c>
      <c r="AC2" s="55">
        <v>1909.6179</v>
      </c>
      <c r="AD2" s="55">
        <v>33.207644999999999</v>
      </c>
      <c r="AE2" s="55">
        <v>8.392887</v>
      </c>
      <c r="AF2" s="55">
        <v>4.9032749999999998</v>
      </c>
      <c r="AG2" s="55">
        <v>1743.0781999999999</v>
      </c>
      <c r="AH2" s="55">
        <v>1091.6216999999999</v>
      </c>
      <c r="AI2" s="55">
        <v>651.45650000000001</v>
      </c>
      <c r="AJ2" s="55">
        <v>3528.1806999999999</v>
      </c>
      <c r="AK2" s="55">
        <v>19432.785</v>
      </c>
      <c r="AL2" s="55">
        <v>350.28638000000001</v>
      </c>
      <c r="AM2" s="55">
        <v>9488.3220000000001</v>
      </c>
      <c r="AN2" s="55">
        <v>358.98770000000002</v>
      </c>
      <c r="AO2" s="55">
        <v>50.901978</v>
      </c>
      <c r="AP2" s="55">
        <v>36.787149999999997</v>
      </c>
      <c r="AQ2" s="55">
        <v>14.114826000000001</v>
      </c>
      <c r="AR2" s="55">
        <v>31.203299999999999</v>
      </c>
      <c r="AS2" s="55">
        <v>2527.3865000000001</v>
      </c>
      <c r="AT2" s="55">
        <v>9.2640996000000003E-2</v>
      </c>
      <c r="AU2" s="55">
        <v>8.4164499999999993</v>
      </c>
      <c r="AV2" s="55">
        <v>943.22659999999996</v>
      </c>
      <c r="AW2" s="55">
        <v>267.47385000000003</v>
      </c>
      <c r="AX2" s="55">
        <v>0.55828135999999995</v>
      </c>
      <c r="AY2" s="55">
        <v>4.8968395999999998</v>
      </c>
      <c r="AZ2" s="55">
        <v>1300.7098000000001</v>
      </c>
      <c r="BA2" s="55">
        <v>149.87540000000001</v>
      </c>
      <c r="BB2" s="55">
        <v>39.964367000000003</v>
      </c>
      <c r="BC2" s="55">
        <v>48.847239999999999</v>
      </c>
      <c r="BD2" s="55">
        <v>61.022198000000003</v>
      </c>
      <c r="BE2" s="55">
        <v>3.4131166999999998</v>
      </c>
      <c r="BF2" s="55">
        <v>21.992027</v>
      </c>
      <c r="BG2" s="55">
        <v>2.7754895000000002E-2</v>
      </c>
      <c r="BH2" s="55">
        <v>3.432267E-2</v>
      </c>
      <c r="BI2" s="55">
        <v>2.4643600000000002E-2</v>
      </c>
      <c r="BJ2" s="55">
        <v>0.1430099</v>
      </c>
      <c r="BK2" s="55">
        <v>2.1349920000000001E-3</v>
      </c>
      <c r="BL2" s="55">
        <v>0.67097306000000001</v>
      </c>
      <c r="BM2" s="55">
        <v>10.666824999999999</v>
      </c>
      <c r="BN2" s="55">
        <v>2.6933750000000001</v>
      </c>
      <c r="BO2" s="55">
        <v>204.02443</v>
      </c>
      <c r="BP2" s="55">
        <v>33.696730000000002</v>
      </c>
      <c r="BQ2" s="55">
        <v>63.121535999999999</v>
      </c>
      <c r="BR2" s="55">
        <v>241.34792999999999</v>
      </c>
      <c r="BS2" s="55">
        <v>131.45024000000001</v>
      </c>
      <c r="BT2" s="55">
        <v>37.260323</v>
      </c>
      <c r="BU2" s="55">
        <v>5.7281646999999998E-2</v>
      </c>
      <c r="BV2" s="55">
        <v>0.19191152</v>
      </c>
      <c r="BW2" s="55">
        <v>2.472089</v>
      </c>
      <c r="BX2" s="55">
        <v>4.5881543000000002</v>
      </c>
      <c r="BY2" s="55">
        <v>0.50790740000000001</v>
      </c>
      <c r="BZ2" s="55">
        <v>1.1441289E-3</v>
      </c>
      <c r="CA2" s="55">
        <v>4.5149140000000001</v>
      </c>
      <c r="CB2" s="55">
        <v>0.11043282</v>
      </c>
      <c r="CC2" s="55">
        <v>0.81597304000000004</v>
      </c>
      <c r="CD2" s="55">
        <v>7.9007224999999996</v>
      </c>
      <c r="CE2" s="55">
        <v>0.17926805000000001</v>
      </c>
      <c r="CF2" s="55">
        <v>0.58457254999999997</v>
      </c>
      <c r="CG2" s="55">
        <v>0</v>
      </c>
      <c r="CH2" s="55">
        <v>9.8509360000000004E-2</v>
      </c>
      <c r="CI2" s="55">
        <v>1.5350765000000001E-2</v>
      </c>
      <c r="CJ2" s="55">
        <v>17.542728</v>
      </c>
      <c r="CK2" s="55">
        <v>4.7750375999999997E-2</v>
      </c>
      <c r="CL2" s="55">
        <v>2.1370285</v>
      </c>
      <c r="CM2" s="55">
        <v>10.623042</v>
      </c>
      <c r="CN2" s="55">
        <v>7452.66</v>
      </c>
      <c r="CO2" s="55">
        <v>13025.697</v>
      </c>
      <c r="CP2" s="55">
        <v>9383.7749999999996</v>
      </c>
      <c r="CQ2" s="55">
        <v>2911.0925000000002</v>
      </c>
      <c r="CR2" s="55">
        <v>1704.0128</v>
      </c>
      <c r="CS2" s="55">
        <v>1047.0875000000001</v>
      </c>
      <c r="CT2" s="55">
        <v>7683.6356999999998</v>
      </c>
      <c r="CU2" s="55">
        <v>5070.3056999999999</v>
      </c>
      <c r="CV2" s="55">
        <v>2989.5414999999998</v>
      </c>
      <c r="CW2" s="55">
        <v>5897.2714999999998</v>
      </c>
      <c r="CX2" s="55">
        <v>1742.125</v>
      </c>
      <c r="CY2" s="55">
        <v>8777.1679999999997</v>
      </c>
      <c r="CZ2" s="55">
        <v>4345.1377000000002</v>
      </c>
      <c r="DA2" s="55">
        <v>12165.659</v>
      </c>
      <c r="DB2" s="55">
        <v>10302.549000000001</v>
      </c>
      <c r="DC2" s="55">
        <v>18425.613000000001</v>
      </c>
      <c r="DD2" s="55">
        <v>29825.958999999999</v>
      </c>
      <c r="DE2" s="55">
        <v>6640.643</v>
      </c>
      <c r="DF2" s="55">
        <v>10781.441999999999</v>
      </c>
      <c r="DG2" s="55">
        <v>6957.9809999999998</v>
      </c>
      <c r="DH2" s="55">
        <v>402.98236000000003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149.87540000000001</v>
      </c>
      <c r="B6">
        <f>BB2</f>
        <v>39.964367000000003</v>
      </c>
      <c r="C6">
        <f>BC2</f>
        <v>48.847239999999999</v>
      </c>
      <c r="D6">
        <f>BD2</f>
        <v>61.022198000000003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21744</v>
      </c>
      <c r="C2" s="51">
        <f ca="1">YEAR(TODAY())-YEAR(B2)+IF(TODAY()&gt;=DATE(YEAR(TODAY()),MONTH(B2),DAY(B2)),0,-1)</f>
        <v>62</v>
      </c>
      <c r="E2" s="47">
        <v>183</v>
      </c>
      <c r="F2" s="48" t="s">
        <v>275</v>
      </c>
      <c r="G2" s="47">
        <v>91.3</v>
      </c>
      <c r="H2" s="46" t="s">
        <v>40</v>
      </c>
      <c r="I2" s="67">
        <f>ROUND(G3/E3^2,1)</f>
        <v>27.3</v>
      </c>
    </row>
    <row r="3" spans="1:9" x14ac:dyDescent="0.3">
      <c r="E3" s="46">
        <f>E2/100</f>
        <v>1.83</v>
      </c>
      <c r="F3" s="46" t="s">
        <v>39</v>
      </c>
      <c r="G3" s="46">
        <f>G2</f>
        <v>91.3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원득렬, ID : H1900859)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14:45:45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4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44425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62</v>
      </c>
      <c r="G12" s="132"/>
      <c r="H12" s="132"/>
      <c r="I12" s="132"/>
      <c r="K12" s="123">
        <f>'개인정보 및 신체계측 입력'!E2</f>
        <v>183</v>
      </c>
      <c r="L12" s="124"/>
      <c r="M12" s="117">
        <f>'개인정보 및 신체계측 입력'!G2</f>
        <v>91.3</v>
      </c>
      <c r="N12" s="118"/>
      <c r="O12" s="113" t="s">
        <v>270</v>
      </c>
      <c r="P12" s="107"/>
      <c r="Q12" s="110">
        <f>'개인정보 및 신체계측 입력'!I2</f>
        <v>27.3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원득렬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66.766000000000005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12.693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20.541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22.2</v>
      </c>
      <c r="L72" s="34" t="s">
        <v>52</v>
      </c>
      <c r="M72" s="34">
        <f>ROUND('DRIs DATA'!K8,1)</f>
        <v>8.9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274.32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668.48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347.44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421.39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217.88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1295.52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509.02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2021-08-27T06:07:48Z</dcterms:modified>
</cp:coreProperties>
</file>