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<sst xmlns="http://schemas.openxmlformats.org/spreadsheetml/2006/main" count="692" uniqueCount="360">
  <si>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</si>
  <si>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</si>
  <si>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</si>
  <si>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</si>
  <si>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</si>
  <si>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</si>
  <si>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</si>
  <si>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</si>
  <si>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</si>
  <si>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</si>
  <si>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</si>
  <si>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</si>
  <si>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</si>
  <si>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</si>
  <si>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</si>
  <si>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</si>
  <si>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</si>
  <si>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</si>
  <si>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</si>
  <si>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</si>
  <si>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</si>
  <si>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</si>
  <si>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</si>
  <si>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</si>
  <si>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</si>
  <si>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</si>
  <si>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</si>
  <si>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</si>
  <si>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</si>
  <si>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</si>
  <si>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</si>
  <si>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</si>
  <si>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</si>
  <si>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</si>
  <si>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</si>
  <si>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</si>
  <si>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</si>
  <si>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</si>
  <si>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</si>
  <si>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</si>
  <si>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</si>
  <si>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</si>
  <si>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</si>
  <si>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</si>
  <si>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</si>
  <si>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</si>
  <si>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</si>
  <si>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</si>
  <si>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</si>
  <si>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</si>
  <si>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</si>
  <si>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</si>
  <si>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</si>
  <si>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</si>
  <si>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</si>
  <si>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</si>
  <si>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</si>
  <si>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</si>
  <si>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</si>
  <si>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</si>
  <si>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</si>
  <si>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</si>
  <si>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</si>
  <si>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</si>
  <si>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</si>
  <si>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</si>
  <si>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</si>
  <si>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</si>
  <si>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</si>
  <si>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</si>
  <si>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</si>
  <si>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</si>
  <si>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</si>
  <si>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</si>
  <si>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</si>
  <si>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</si>
  <si>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</si>
  <si>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</si>
  <si>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</si>
  <si>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</si>
  <si>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</si>
  <si>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</si>
  <si>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</si>
  <si>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</si>
  <si>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</si>
  <si>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</si>
  <si>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</si>
  <si>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</si>
  <si>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</si>
  <si>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</si>
  <si>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</si>
  <si>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</si>
  <si>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</si>
  <si>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</si>
  <si>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</si>
  <si>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</si>
  <si>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</si>
  <si>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</si>
  <si>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</si>
  <si>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</si>
  <si>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</si>
  <si>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</si>
  <si>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</si>
  <si>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</si>
  <si>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</si>
  <si>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</si>
  <si>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</si>
  <si>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</si>
  <si>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</si>
  <si>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</si>
  <si>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</si>
  <si>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</si>
  <si>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</si>
  <si>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</si>
  <si>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</si>
  <si>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</si>
  <si>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</si>
  <si>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</si>
  <si>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</si>
  <si>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</si>
  <si>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</si>
  <si>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</si>
  <si>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</si>
  <si>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</si>
  <si>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</si>
  <si>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</si>
  <si>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</si>
  <si>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</si>
  <si>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</si>
  <si>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</si>
  <si>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</si>
  <si>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</si>
  <si>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</si>
  <si>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</si>
  <si>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</si>
  <si>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</si>
  <si>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</si>
  <si>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</si>
  <si>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</si>
  <si>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</si>
  <si>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</si>
  <si>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</si>
  <si>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</si>
  <si>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</si>
  <si>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</si>
  <si>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</si>
  <si>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</si>
  <si>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</si>
  <si>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</si>
  <si>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</si>
  <si>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</si>
  <si>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</si>
  <si>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</si>
  <si>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</si>
  <si>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</si>
  <si>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</si>
  <si>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</si>
  <si>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</si>
  <si>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</si>
  <si>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</si>
  <si>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</si>
  <si>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</si>
  <si>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</si>
  <si>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</si>
  <si>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</si>
  <si>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</si>
  <si>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</si>
  <si>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</si>
  <si>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</si>
  <si>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</si>
  <si>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</si>
  <si>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</si>
  <si>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</si>
  <si>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</si>
  <si>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</si>
  <si>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</si>
  <si>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</si>
  <si>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</si>
  <si>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</si>
  <si>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</si>
  <si>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</si>
  <si>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</si>
  <si>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</si>
  <si>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</si>
  <si>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</si>
  <si>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</si>
  <si>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</si>
  <si>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</si>
  <si>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</si>
  <si>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</si>
  <si>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</si>
  <si>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</si>
  <si>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</si>
  <si>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</si>
  <si>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</si>
  <si>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</si>
  <si>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</si>
  <si>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</si>
  <si>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</si>
  <si>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</si>
  <si>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</si>
  <si>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</si>
  <si>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</si>
  <si>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</si>
  <si>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</si>
  <si>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</si>
  <si>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</si>
  <si>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</si>
  <si>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</si>
  <si>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</si>
  <si>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</si>
  <si>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</si>
  <si>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</si>
  <si>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</si>
  <si>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</si>
  <si>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</si>
  <si>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</si>
  <si>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</si>
  <si>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</si>
  <si>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</si>
  <si>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</si>
  <si>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</si>
  <si>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</si>
  <si>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</si>
  <si>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</si>
  <si>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</si>
  <si>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</si>
  <si>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</si>
  <si>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</si>
  <si>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</si>
  <si>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</si>
  <si>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</si>
  <si>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</si>
  <si>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</si>
  <si>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</si>
  <si>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</si>
  <si>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</si>
  <si>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</si>
  <si>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</si>
  <si>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</si>
  <si>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</si>
  <si>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</si>
  <si>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</si>
  <si>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</si>
  <si>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</si>
  <si>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</si>
  <si>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</si>
  <si>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</si>
  <si>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</si>
  <si>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</si>
  <si>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</si>
  <si>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</si>
  <si>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</si>
  <si>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</si>
  <si>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</si>
  <si>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</si>
  <si>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</si>
  <si>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</si>
  <si>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</si>
  <si>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</si>
  <si>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</si>
  <si>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</si>
  <si>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</si>
  <si>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</si>
  <si>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</si>
  <si>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</si>
  <si>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</si>
  <si>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</si>
  <si>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</si>
  <si>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</si>
  <si>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</si>
  <si>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</si>
  <si>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</si>
  <si>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</si>
  <si>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</si>
  <si>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</si>
  <si>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</si>
  <si>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F</t>
  </si>
  <si>
    <t>충분섭취량</t>
    <phoneticPr fontId="1" type="noConversion"/>
  </si>
  <si>
    <t>다량영양소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</si>
  <si>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</si>
  <si>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</si>
  <si>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</si>
  <si>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</si>
  <si>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</si>
  <si>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</si>
  <si>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</si>
  <si>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비타민B6</t>
    <phoneticPr fontId="1" type="noConversion"/>
  </si>
  <si>
    <t>비오틴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</si>
  <si>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</si>
  <si>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</si>
  <si>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</si>
  <si>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</si>
  <si>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</si>
  <si>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김미경, ID : H1900866)</t>
  </si>
  <si>
    <t>출력시각</t>
    <phoneticPr fontId="1" type="noConversion"/>
  </si>
  <si>
    <t>2021년 08월 30일 08:53:15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</si>
  <si>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</si>
  <si>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</si>
  <si>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</si>
  <si>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</si>
  <si>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</si>
  <si>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</si>
  <si>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</si>
  <si>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</si>
  <si>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</si>
  <si>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</si>
  <si>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</si>
  <si>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</si>
  <si>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</si>
  <si>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</si>
  <si>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</si>
  <si>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</si>
  <si>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</si>
  <si>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</si>
  <si>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</si>
  <si>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</si>
  <si>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</si>
  <si>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</si>
  <si>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</si>
  <si>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</si>
  <si>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</si>
  <si>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</si>
  <si>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</si>
  <si>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</si>
  <si>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</si>
  <si>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</si>
  <si>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</si>
  <si>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</si>
  <si>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</si>
  <si>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</si>
  <si>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</si>
  <si>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</si>
  <si>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</si>
  <si>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</si>
  <si>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</si>
  <si>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</si>
  <si>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</si>
  <si>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평균필요량</t>
    <phoneticPr fontId="1" type="noConversion"/>
  </si>
  <si>
    <t>상한섭취량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</si>
  <si>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</si>
  <si>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</si>
  <si>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</si>
  <si>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</si>
  <si>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</si>
  <si>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</si>
  <si>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</si>
  <si>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</si>
  <si>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</si>
  <si>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</si>
  <si>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</si>
  <si>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</si>
  <si>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</si>
  <si>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</si>
  <si>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</si>
  <si>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</si>
  <si>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평균필요량</t>
    <phoneticPr fontId="1" type="noConversion"/>
  </si>
  <si>
    <t>몰리브덴(ug/일)</t>
    <phoneticPr fontId="1" type="noConversion"/>
  </si>
  <si>
    <t>H1900866</t>
  </si>
  <si>
    <t>김미경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</si>
</sst>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51.00367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43912"/>
        <c:axId val="264048616"/>
      </c:barChart>
      <c:catAx>
        <c:axId val="2640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48616"/>
        <c:crosses val="autoZero"/>
        <c:auto val="1"/>
        <c:lblAlgn val="ctr"/>
        <c:lblOffset val="100"/>
        <c:noMultiLvlLbl val="0"/>
      </c:catAx>
      <c:valAx>
        <c:axId val="2640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2.5255546999999998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360"/>
        <c:axId val="586286888"/>
      </c:barChart>
      <c:catAx>
        <c:axId val="586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888"/>
        <c:crosses val="autoZero"/>
        <c:auto val="1"/>
        <c:lblAlgn val="ctr"/>
        <c:lblOffset val="100"/>
        <c:noMultiLvlLbl val="0"/>
      </c:catAx>
      <c:valAx>
        <c:axId val="586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2.7646700000000002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752"/>
        <c:axId val="586285320"/>
      </c:barChart>
      <c:catAx>
        <c:axId val="586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5320"/>
        <c:crosses val="autoZero"/>
        <c:auto val="1"/>
        <c:lblAlgn val="ctr"/>
        <c:lblOffset val="100"/>
        <c:noMultiLvlLbl val="0"/>
      </c:catAx>
      <c:valAx>
        <c:axId val="586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887.53563999999994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8064"/>
        <c:axId val="586288456"/>
      </c:barChart>
      <c:catAx>
        <c:axId val="586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8456"/>
        <c:crosses val="autoZero"/>
        <c:auto val="1"/>
        <c:lblAlgn val="ctr"/>
        <c:lblOffset val="100"/>
        <c:noMultiLvlLbl val="0"/>
      </c:catAx>
      <c:valAx>
        <c:axId val="58628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3460.6390000000001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5712"/>
        <c:axId val="586281008"/>
      </c:barChart>
      <c:catAx>
        <c:axId val="586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008"/>
        <c:crosses val="autoZero"/>
        <c:auto val="1"/>
        <c:lblAlgn val="ctr"/>
        <c:lblOffset val="100"/>
        <c:noMultiLvlLbl val="0"/>
      </c:catAx>
      <c:valAx>
        <c:axId val="586281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115.74760999999999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2184"/>
        <c:axId val="586281792"/>
      </c:barChart>
      <c:catAx>
        <c:axId val="586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792"/>
        <c:crosses val="autoZero"/>
        <c:auto val="1"/>
        <c:lblAlgn val="ctr"/>
        <c:lblOffset val="100"/>
        <c:noMultiLvlLbl val="0"/>
      </c:catAx>
      <c:valAx>
        <c:axId val="586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122.89302000000001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8928"/>
        <c:axId val="513295128"/>
      </c:barChart>
      <c:catAx>
        <c:axId val="5999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5128"/>
        <c:crosses val="autoZero"/>
        <c:auto val="1"/>
        <c:lblAlgn val="ctr"/>
        <c:lblOffset val="100"/>
        <c:noMultiLvlLbl val="0"/>
      </c:catAx>
      <c:valAx>
        <c:axId val="5132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7.6991050000000003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8656"/>
        <c:axId val="513300224"/>
      </c:barChart>
      <c:catAx>
        <c:axId val="513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0224"/>
        <c:crosses val="autoZero"/>
        <c:auto val="1"/>
        <c:lblAlgn val="ctr"/>
        <c:lblOffset val="100"/>
        <c:noMultiLvlLbl val="0"/>
      </c:catAx>
      <c:valAx>
        <c:axId val="51330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1063.0275999999999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5520"/>
        <c:axId val="513297088"/>
      </c:barChart>
      <c:catAx>
        <c:axId val="5132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7088"/>
        <c:crosses val="autoZero"/>
        <c:auto val="1"/>
        <c:lblAlgn val="ctr"/>
        <c:lblOffset val="100"/>
        <c:noMultiLvlLbl val="0"/>
      </c:catAx>
      <c:valAx>
        <c:axId val="51329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0.11113157999999999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7480"/>
        <c:axId val="513296696"/>
      </c:barChart>
      <c:catAx>
        <c:axId val="5132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6696"/>
        <c:crosses val="autoZero"/>
        <c:auto val="1"/>
        <c:lblAlgn val="ctr"/>
        <c:lblOffset val="100"/>
        <c:noMultiLvlLbl val="0"/>
      </c:catAx>
      <c:valAx>
        <c:axId val="513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2.5550334000000001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9440"/>
        <c:axId val="513299832"/>
      </c:barChart>
      <c:catAx>
        <c:axId val="5132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9832"/>
        <c:crosses val="autoZero"/>
        <c:auto val="1"/>
        <c:lblAlgn val="ctr"/>
        <c:lblOffset val="100"/>
        <c:noMultiLvlLbl val="0"/>
      </c:catAx>
      <c:valAx>
        <c:axId val="51329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25.987483999999998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888"/>
        <c:axId val="599977360"/>
      </c:barChart>
      <c:catAx>
        <c:axId val="5999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7360"/>
        <c:crosses val="autoZero"/>
        <c:auto val="1"/>
        <c:lblAlgn val="ctr"/>
        <c:lblOffset val="100"/>
        <c:noMultiLvlLbl val="0"/>
      </c:catAx>
      <c:valAx>
        <c:axId val="59997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74.457809999999995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300616"/>
        <c:axId val="513301008"/>
      </c:barChart>
      <c:catAx>
        <c:axId val="5133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008"/>
        <c:crosses val="autoZero"/>
        <c:auto val="1"/>
        <c:lblAlgn val="ctr"/>
        <c:lblOffset val="100"/>
        <c:noMultiLvlLbl val="0"/>
      </c:catAx>
      <c:valAx>
        <c:axId val="51330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3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53.604477000000003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4736"/>
        <c:axId val="513301792"/>
      </c:barChart>
      <c:catAx>
        <c:axId val="513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792"/>
        <c:crosses val="autoZero"/>
        <c:auto val="1"/>
        <c:lblAlgn val="ctr"/>
        <c:lblOffset val="100"/>
        <c:noMultiLvlLbl val="0"/>
      </c:catAx>
      <c:valAx>
        <c:axId val="5133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10.685</c:v>
                </c:pt>
                <c:pt idx="1">
                  <c:v>15.185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1048"/>
        <c:axId val="520100264"/>
      </c:barChart>
      <c:catAx>
        <c:axId val="5201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0264"/>
        <c:crosses val="autoZero"/>
        <c:auto val="1"/>
        <c:lblAlgn val="ctr"/>
        <c:lblOffset val="100"/>
        <c:noMultiLvlLbl val="0"/>
      </c:catAx>
      <c:valAx>
        <c:axId val="5201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9.1864500000000007</c:v>
                </c:pt>
                <c:pt idx="1">
                  <c:v>11.152277</c:v>
                </c:pt>
                <c:pt idx="2">
                  <c:v>12.123556000000001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480.7937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576"/>
        <c:axId val="520102616"/>
      </c:barChart>
      <c:catAx>
        <c:axId val="5201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616"/>
        <c:crosses val="autoZero"/>
        <c:auto val="1"/>
        <c:lblAlgn val="ctr"/>
        <c:lblOffset val="100"/>
        <c:noMultiLvlLbl val="0"/>
      </c:catAx>
      <c:valAx>
        <c:axId val="5201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19.186309999999999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968"/>
        <c:axId val="520105360"/>
      </c:barChart>
      <c:catAx>
        <c:axId val="5201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5360"/>
        <c:crosses val="autoZero"/>
        <c:auto val="1"/>
        <c:lblAlgn val="ctr"/>
        <c:lblOffset val="100"/>
        <c:noMultiLvlLbl val="0"/>
      </c:catAx>
      <c:valAx>
        <c:axId val="520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72.498000000000005</c:v>
                </c:pt>
                <c:pt idx="1">
                  <c:v>11.287000000000001</c:v>
                </c:pt>
                <c:pt idx="2">
                  <c:v>16.215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3792"/>
        <c:axId val="520102224"/>
      </c:barChart>
      <c:catAx>
        <c:axId val="5201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224"/>
        <c:crosses val="autoZero"/>
        <c:auto val="1"/>
        <c:lblAlgn val="ctr"/>
        <c:lblOffset val="100"/>
        <c:noMultiLvlLbl val="0"/>
      </c:catAx>
      <c:valAx>
        <c:axId val="52010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1441.9012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3008"/>
        <c:axId val="520099480"/>
      </c:barChart>
      <c:catAx>
        <c:axId val="5201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480"/>
        <c:crosses val="autoZero"/>
        <c:auto val="1"/>
        <c:lblAlgn val="ctr"/>
        <c:lblOffset val="100"/>
        <c:noMultiLvlLbl val="0"/>
      </c:catAx>
      <c:valAx>
        <c:axId val="52009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137.81165999999999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99088"/>
        <c:axId val="520099872"/>
      </c:barChart>
      <c:catAx>
        <c:axId val="5200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872"/>
        <c:crosses val="autoZero"/>
        <c:auto val="1"/>
        <c:lblAlgn val="ctr"/>
        <c:lblOffset val="100"/>
        <c:noMultiLvlLbl val="0"/>
      </c:catAx>
      <c:valAx>
        <c:axId val="52009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401.18227999999999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184"/>
        <c:axId val="585180912"/>
      </c:barChart>
      <c:catAx>
        <c:axId val="5201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80912"/>
        <c:crosses val="autoZero"/>
        <c:auto val="1"/>
        <c:lblAlgn val="ctr"/>
        <c:lblOffset val="100"/>
        <c:noMultiLvlLbl val="0"/>
      </c:catAx>
      <c:valAx>
        <c:axId val="5851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2.7413987999999998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9320"/>
        <c:axId val="599976968"/>
      </c:barChart>
      <c:catAx>
        <c:axId val="5999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968"/>
        <c:crosses val="autoZero"/>
        <c:auto val="1"/>
        <c:lblAlgn val="ctr"/>
        <c:lblOffset val="100"/>
        <c:noMultiLvlLbl val="0"/>
      </c:catAx>
      <c:valAx>
        <c:axId val="59997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4963.9717000000001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520"/>
        <c:axId val="585178168"/>
      </c:barChart>
      <c:catAx>
        <c:axId val="5851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168"/>
        <c:crosses val="autoZero"/>
        <c:auto val="1"/>
        <c:lblAlgn val="ctr"/>
        <c:lblOffset val="100"/>
        <c:noMultiLvlLbl val="0"/>
      </c:catAx>
      <c:valAx>
        <c:axId val="5851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12.956371000000001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78560"/>
        <c:axId val="585178952"/>
      </c:barChart>
      <c:catAx>
        <c:axId val="5851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952"/>
        <c:crosses val="autoZero"/>
        <c:auto val="1"/>
        <c:lblAlgn val="ctr"/>
        <c:lblOffset val="100"/>
        <c:noMultiLvlLbl val="0"/>
      </c:catAx>
      <c:valAx>
        <c:axId val="5851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1.7369163999999999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128"/>
        <c:axId val="585179344"/>
      </c:barChart>
      <c:catAx>
        <c:axId val="5851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9344"/>
        <c:crosses val="autoZero"/>
        <c:auto val="1"/>
        <c:lblAlgn val="ctr"/>
        <c:lblOffset val="100"/>
        <c:noMultiLvlLbl val="0"/>
      </c:catAx>
      <c:valAx>
        <c:axId val="5851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257.7559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008"/>
        <c:axId val="599975792"/>
      </c:barChart>
      <c:catAx>
        <c:axId val="5999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5792"/>
        <c:crosses val="autoZero"/>
        <c:auto val="1"/>
        <c:lblAlgn val="ctr"/>
        <c:lblOffset val="100"/>
        <c:noMultiLvlLbl val="0"/>
      </c:catAx>
      <c:valAx>
        <c:axId val="5999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1.2211988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6184"/>
        <c:axId val="599976576"/>
      </c:barChart>
      <c:catAx>
        <c:axId val="5999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576"/>
        <c:crosses val="autoZero"/>
        <c:auto val="1"/>
        <c:lblAlgn val="ctr"/>
        <c:lblOffset val="100"/>
        <c:noMultiLvlLbl val="0"/>
      </c:catAx>
      <c:valAx>
        <c:axId val="59997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13.162025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496"/>
        <c:axId val="599979712"/>
      </c:barChart>
      <c:catAx>
        <c:axId val="599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9712"/>
        <c:crosses val="autoZero"/>
        <c:auto val="1"/>
        <c:lblAlgn val="ctr"/>
        <c:lblOffset val="100"/>
        <c:noMultiLvlLbl val="0"/>
      </c:catAx>
      <c:valAx>
        <c:axId val="5999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1.7369163999999999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104"/>
        <c:axId val="599978144"/>
      </c:barChart>
      <c:catAx>
        <c:axId val="5999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8144"/>
        <c:crosses val="autoZero"/>
        <c:auto val="1"/>
        <c:lblAlgn val="ctr"/>
        <c:lblOffset val="100"/>
        <c:noMultiLvlLbl val="0"/>
      </c:catAx>
      <c:valAx>
        <c:axId val="5999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539.37634000000003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400"/>
        <c:axId val="586282968"/>
      </c:barChart>
      <c:catAx>
        <c:axId val="5999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2968"/>
        <c:crosses val="autoZero"/>
        <c:auto val="1"/>
        <c:lblAlgn val="ctr"/>
        <c:lblOffset val="100"/>
        <c:noMultiLvlLbl val="0"/>
      </c:catAx>
      <c:valAx>
        <c:axId val="586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6.9934450000000004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4144"/>
        <c:axId val="586286496"/>
      </c:barChart>
      <c:catAx>
        <c:axId val="5862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496"/>
        <c:crosses val="autoZero"/>
        <c:auto val="1"/>
        <c:lblAlgn val="ctr"/>
        <c:lblOffset val="100"/>
        <c:noMultiLvlLbl val="0"/>
      </c:catAx>
      <c:valAx>
        <c:axId val="58628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김미경, ID : H1900866)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08:53:15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1441.9012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51.00367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25.987483999999998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72.498000000000005</v>
      </c>
      <c r="G8" s="59">
        <f>'DRIs DATA 입력'!G8</f>
        <v>11.287000000000001</v>
      </c>
      <c r="H8" s="59">
        <f>'DRIs DATA 입력'!H8</f>
        <v>16.215</v>
      </c>
      <c r="I8" s="55"/>
      <c r="J8" s="59" t="s">
        <v>215</v>
      </c>
      <c r="K8" s="59">
        <f>'DRIs DATA 입력'!K8</f>
        <v>10.685</v>
      </c>
      <c r="L8" s="59">
        <f>'DRIs DATA 입력'!L8</f>
        <v>15.185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480.7937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19.186309999999999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2.7413987999999998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257.7559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137.81165999999999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1.4967448000000001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1.2211988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13.162025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1.7369163999999999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539.37634000000003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6.9934450000000004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2.5255546999999998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2.7646700000000002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401.18227999999999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887.53563999999994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4963.9717000000001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3460.6390000000001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115.74760999999999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122.89302000000001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12.956371000000001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7.6991050000000003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1063.0275999999999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0.11113157999999999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2.5550334000000001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74.457809999999995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53.604477000000003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2" sqref="F52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293</v>
      </c>
      <c r="B1" s="55" t="s">
        <v>294</v>
      </c>
      <c r="G1" s="56" t="s">
        <v>295</v>
      </c>
      <c r="H1" s="55" t="s">
        <v>296</v>
      </c>
    </row>
    <row r="3" spans="1:27" x14ac:dyDescent="0.3">
      <c r="A3" s="65" t="s">
        <v>279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297</v>
      </c>
      <c r="B4" s="66"/>
      <c r="C4" s="66"/>
      <c r="E4" s="61" t="s">
        <v>298</v>
      </c>
      <c r="F4" s="62"/>
      <c r="G4" s="62"/>
      <c r="H4" s="63"/>
      <c r="J4" s="61" t="s">
        <v>299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300</v>
      </c>
      <c r="V4" s="66"/>
      <c r="W4" s="66"/>
      <c r="X4" s="66"/>
      <c r="Y4" s="66"/>
      <c r="Z4" s="66"/>
    </row>
    <row r="5" spans="1:27" x14ac:dyDescent="0.3">
      <c r="A5" s="60"/>
      <c r="B5" s="60" t="s">
        <v>301</v>
      </c>
      <c r="C5" s="60" t="s">
        <v>302</v>
      </c>
      <c r="E5" s="60"/>
      <c r="F5" s="60" t="s">
        <v>49</v>
      </c>
      <c r="G5" s="60" t="s">
        <v>303</v>
      </c>
      <c r="H5" s="60" t="s">
        <v>304</v>
      </c>
      <c r="J5" s="60"/>
      <c r="K5" s="60" t="s">
        <v>305</v>
      </c>
      <c r="L5" s="60" t="s">
        <v>306</v>
      </c>
      <c r="N5" s="60"/>
      <c r="O5" s="60" t="s">
        <v>281</v>
      </c>
      <c r="P5" s="60" t="s">
        <v>307</v>
      </c>
      <c r="Q5" s="60" t="s">
        <v>308</v>
      </c>
      <c r="R5" s="60" t="s">
        <v>309</v>
      </c>
      <c r="S5" s="60" t="s">
        <v>310</v>
      </c>
      <c r="U5" s="60"/>
      <c r="V5" s="60" t="s">
        <v>311</v>
      </c>
      <c r="W5" s="60" t="s">
        <v>307</v>
      </c>
      <c r="X5" s="60" t="s">
        <v>312</v>
      </c>
      <c r="Y5" s="60" t="s">
        <v>309</v>
      </c>
      <c r="Z5" s="60" t="s">
        <v>313</v>
      </c>
    </row>
    <row r="6" spans="1:27" x14ac:dyDescent="0.3">
      <c r="A6" s="60" t="s">
        <v>297</v>
      </c>
      <c r="B6" s="60">
        <v>1800</v>
      </c>
      <c r="C6" s="60">
        <v>1441.9012</v>
      </c>
      <c r="E6" s="60" t="s">
        <v>314</v>
      </c>
      <c r="F6" s="60">
        <v>55</v>
      </c>
      <c r="G6" s="60">
        <v>15</v>
      </c>
      <c r="H6" s="60">
        <v>7</v>
      </c>
      <c r="J6" s="60" t="s">
        <v>315</v>
      </c>
      <c r="K6" s="60">
        <v>0.1</v>
      </c>
      <c r="L6" s="60">
        <v>4</v>
      </c>
      <c r="N6" s="60" t="s">
        <v>316</v>
      </c>
      <c r="O6" s="60">
        <v>40</v>
      </c>
      <c r="P6" s="60">
        <v>50</v>
      </c>
      <c r="Q6" s="60">
        <v>0</v>
      </c>
      <c r="R6" s="60">
        <v>0</v>
      </c>
      <c r="S6" s="60">
        <v>51.00367</v>
      </c>
      <c r="U6" s="60" t="s">
        <v>317</v>
      </c>
      <c r="V6" s="60">
        <v>0</v>
      </c>
      <c r="W6" s="60">
        <v>0</v>
      </c>
      <c r="X6" s="60">
        <v>20</v>
      </c>
      <c r="Y6" s="60">
        <v>0</v>
      </c>
      <c r="Z6" s="60">
        <v>25.987483999999998</v>
      </c>
    </row>
    <row r="7" spans="1:27" x14ac:dyDescent="0.3">
      <c r="E7" s="60" t="s">
        <v>318</v>
      </c>
      <c r="F7" s="60">
        <v>65</v>
      </c>
      <c r="G7" s="60">
        <v>30</v>
      </c>
      <c r="H7" s="60">
        <v>20</v>
      </c>
      <c r="J7" s="60" t="s">
        <v>319</v>
      </c>
      <c r="K7" s="60">
        <v>1</v>
      </c>
      <c r="L7" s="60">
        <v>10</v>
      </c>
    </row>
    <row r="8" spans="1:27" x14ac:dyDescent="0.3">
      <c r="E8" s="60" t="s">
        <v>320</v>
      </c>
      <c r="F8" s="60">
        <v>72.498000000000005</v>
      </c>
      <c r="G8" s="60">
        <v>11.287000000000001</v>
      </c>
      <c r="H8" s="60">
        <v>16.215</v>
      </c>
      <c r="J8" s="60" t="s">
        <v>320</v>
      </c>
      <c r="K8" s="60">
        <v>10.685</v>
      </c>
      <c r="L8" s="60">
        <v>15.185</v>
      </c>
    </row>
    <row r="13" spans="1:27" x14ac:dyDescent="0.3">
      <c r="A13" s="64" t="s">
        <v>321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322</v>
      </c>
      <c r="B14" s="66"/>
      <c r="C14" s="66"/>
      <c r="D14" s="66"/>
      <c r="E14" s="66"/>
      <c r="F14" s="66"/>
      <c r="H14" s="66" t="s">
        <v>323</v>
      </c>
      <c r="I14" s="66"/>
      <c r="J14" s="66"/>
      <c r="K14" s="66"/>
      <c r="L14" s="66"/>
      <c r="M14" s="66"/>
      <c r="O14" s="66" t="s">
        <v>324</v>
      </c>
      <c r="P14" s="66"/>
      <c r="Q14" s="66"/>
      <c r="R14" s="66"/>
      <c r="S14" s="66"/>
      <c r="T14" s="66"/>
      <c r="V14" s="66" t="s">
        <v>325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281</v>
      </c>
      <c r="C15" s="60" t="s">
        <v>282</v>
      </c>
      <c r="D15" s="60" t="s">
        <v>278</v>
      </c>
      <c r="E15" s="60" t="s">
        <v>283</v>
      </c>
      <c r="F15" s="60" t="s">
        <v>280</v>
      </c>
      <c r="H15" s="60"/>
      <c r="I15" s="60" t="s">
        <v>326</v>
      </c>
      <c r="J15" s="60" t="s">
        <v>327</v>
      </c>
      <c r="K15" s="60" t="s">
        <v>328</v>
      </c>
      <c r="L15" s="60" t="s">
        <v>329</v>
      </c>
      <c r="M15" s="60" t="s">
        <v>330</v>
      </c>
      <c r="O15" s="60"/>
      <c r="P15" s="60" t="s">
        <v>311</v>
      </c>
      <c r="Q15" s="60" t="s">
        <v>307</v>
      </c>
      <c r="R15" s="60" t="s">
        <v>328</v>
      </c>
      <c r="S15" s="60" t="s">
        <v>283</v>
      </c>
      <c r="T15" s="60" t="s">
        <v>302</v>
      </c>
      <c r="V15" s="60"/>
      <c r="W15" s="60" t="s">
        <v>311</v>
      </c>
      <c r="X15" s="60" t="s">
        <v>331</v>
      </c>
      <c r="Y15" s="60" t="s">
        <v>328</v>
      </c>
      <c r="Z15" s="60" t="s">
        <v>283</v>
      </c>
      <c r="AA15" s="60" t="s">
        <v>310</v>
      </c>
    </row>
    <row r="16" spans="1:27" x14ac:dyDescent="0.3">
      <c r="A16" s="60" t="s">
        <v>284</v>
      </c>
      <c r="B16" s="60">
        <v>430</v>
      </c>
      <c r="C16" s="60">
        <v>600</v>
      </c>
      <c r="D16" s="60">
        <v>0</v>
      </c>
      <c r="E16" s="60">
        <v>3000</v>
      </c>
      <c r="F16" s="60">
        <v>480.7937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19.186309999999999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2.7413987999999998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257.7559</v>
      </c>
    </row>
    <row r="23" spans="1:62" x14ac:dyDescent="0.3">
      <c r="A23" s="64" t="s">
        <v>285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332</v>
      </c>
      <c r="B24" s="66"/>
      <c r="C24" s="66"/>
      <c r="D24" s="66"/>
      <c r="E24" s="66"/>
      <c r="F24" s="66"/>
      <c r="H24" s="66" t="s">
        <v>286</v>
      </c>
      <c r="I24" s="66"/>
      <c r="J24" s="66"/>
      <c r="K24" s="66"/>
      <c r="L24" s="66"/>
      <c r="M24" s="66"/>
      <c r="O24" s="66" t="s">
        <v>333</v>
      </c>
      <c r="P24" s="66"/>
      <c r="Q24" s="66"/>
      <c r="R24" s="66"/>
      <c r="S24" s="66"/>
      <c r="T24" s="66"/>
      <c r="V24" s="66" t="s">
        <v>334</v>
      </c>
      <c r="W24" s="66"/>
      <c r="X24" s="66"/>
      <c r="Y24" s="66"/>
      <c r="Z24" s="66"/>
      <c r="AA24" s="66"/>
      <c r="AC24" s="66" t="s">
        <v>287</v>
      </c>
      <c r="AD24" s="66"/>
      <c r="AE24" s="66"/>
      <c r="AF24" s="66"/>
      <c r="AG24" s="66"/>
      <c r="AH24" s="66"/>
      <c r="AJ24" s="66" t="s">
        <v>335</v>
      </c>
      <c r="AK24" s="66"/>
      <c r="AL24" s="66"/>
      <c r="AM24" s="66"/>
      <c r="AN24" s="66"/>
      <c r="AO24" s="66"/>
      <c r="AQ24" s="66" t="s">
        <v>336</v>
      </c>
      <c r="AR24" s="66"/>
      <c r="AS24" s="66"/>
      <c r="AT24" s="66"/>
      <c r="AU24" s="66"/>
      <c r="AV24" s="66"/>
      <c r="AX24" s="66" t="s">
        <v>337</v>
      </c>
      <c r="AY24" s="66"/>
      <c r="AZ24" s="66"/>
      <c r="BA24" s="66"/>
      <c r="BB24" s="66"/>
      <c r="BC24" s="66"/>
      <c r="BE24" s="66" t="s">
        <v>288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311</v>
      </c>
      <c r="C25" s="60" t="s">
        <v>331</v>
      </c>
      <c r="D25" s="60" t="s">
        <v>308</v>
      </c>
      <c r="E25" s="60" t="s">
        <v>283</v>
      </c>
      <c r="F25" s="60" t="s">
        <v>310</v>
      </c>
      <c r="H25" s="60"/>
      <c r="I25" s="60" t="s">
        <v>338</v>
      </c>
      <c r="J25" s="60" t="s">
        <v>282</v>
      </c>
      <c r="K25" s="60" t="s">
        <v>312</v>
      </c>
      <c r="L25" s="60" t="s">
        <v>339</v>
      </c>
      <c r="M25" s="60" t="s">
        <v>280</v>
      </c>
      <c r="O25" s="60"/>
      <c r="P25" s="60" t="s">
        <v>281</v>
      </c>
      <c r="Q25" s="60" t="s">
        <v>282</v>
      </c>
      <c r="R25" s="60" t="s">
        <v>278</v>
      </c>
      <c r="S25" s="60" t="s">
        <v>329</v>
      </c>
      <c r="T25" s="60" t="s">
        <v>280</v>
      </c>
      <c r="V25" s="60"/>
      <c r="W25" s="60" t="s">
        <v>326</v>
      </c>
      <c r="X25" s="60" t="s">
        <v>307</v>
      </c>
      <c r="Y25" s="60" t="s">
        <v>278</v>
      </c>
      <c r="Z25" s="60" t="s">
        <v>340</v>
      </c>
      <c r="AA25" s="60" t="s">
        <v>280</v>
      </c>
      <c r="AC25" s="60"/>
      <c r="AD25" s="60" t="s">
        <v>311</v>
      </c>
      <c r="AE25" s="60" t="s">
        <v>331</v>
      </c>
      <c r="AF25" s="60" t="s">
        <v>308</v>
      </c>
      <c r="AG25" s="60" t="s">
        <v>329</v>
      </c>
      <c r="AH25" s="60" t="s">
        <v>310</v>
      </c>
      <c r="AJ25" s="60"/>
      <c r="AK25" s="60" t="s">
        <v>338</v>
      </c>
      <c r="AL25" s="60" t="s">
        <v>282</v>
      </c>
      <c r="AM25" s="60" t="s">
        <v>278</v>
      </c>
      <c r="AN25" s="60" t="s">
        <v>339</v>
      </c>
      <c r="AO25" s="60" t="s">
        <v>330</v>
      </c>
      <c r="AQ25" s="60"/>
      <c r="AR25" s="60" t="s">
        <v>281</v>
      </c>
      <c r="AS25" s="60" t="s">
        <v>331</v>
      </c>
      <c r="AT25" s="60" t="s">
        <v>308</v>
      </c>
      <c r="AU25" s="60" t="s">
        <v>339</v>
      </c>
      <c r="AV25" s="60" t="s">
        <v>330</v>
      </c>
      <c r="AX25" s="60"/>
      <c r="AY25" s="60" t="s">
        <v>326</v>
      </c>
      <c r="AZ25" s="60" t="s">
        <v>307</v>
      </c>
      <c r="BA25" s="60" t="s">
        <v>308</v>
      </c>
      <c r="BB25" s="60" t="s">
        <v>329</v>
      </c>
      <c r="BC25" s="60" t="s">
        <v>330</v>
      </c>
      <c r="BE25" s="60"/>
      <c r="BF25" s="60" t="s">
        <v>338</v>
      </c>
      <c r="BG25" s="60" t="s">
        <v>307</v>
      </c>
      <c r="BH25" s="60" t="s">
        <v>312</v>
      </c>
      <c r="BI25" s="60" t="s">
        <v>329</v>
      </c>
      <c r="BJ25" s="60" t="s">
        <v>280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137.81165999999999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1.4967448000000001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1.2211988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13.162025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1.7369163999999999</v>
      </c>
      <c r="AJ26" s="60" t="s">
        <v>341</v>
      </c>
      <c r="AK26" s="60">
        <v>320</v>
      </c>
      <c r="AL26" s="60">
        <v>400</v>
      </c>
      <c r="AM26" s="60">
        <v>0</v>
      </c>
      <c r="AN26" s="60">
        <v>1000</v>
      </c>
      <c r="AO26" s="60">
        <v>539.37634000000003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6.9934450000000004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2.5255546999999998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2.7646700000000002</v>
      </c>
    </row>
    <row r="33" spans="1:68" x14ac:dyDescent="0.3">
      <c r="A33" s="64" t="s">
        <v>342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343</v>
      </c>
      <c r="B34" s="66"/>
      <c r="C34" s="66"/>
      <c r="D34" s="66"/>
      <c r="E34" s="66"/>
      <c r="F34" s="66"/>
      <c r="H34" s="66" t="s">
        <v>344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345</v>
      </c>
      <c r="W34" s="66"/>
      <c r="X34" s="66"/>
      <c r="Y34" s="66"/>
      <c r="Z34" s="66"/>
      <c r="AA34" s="66"/>
      <c r="AC34" s="66" t="s">
        <v>346</v>
      </c>
      <c r="AD34" s="66"/>
      <c r="AE34" s="66"/>
      <c r="AF34" s="66"/>
      <c r="AG34" s="66"/>
      <c r="AH34" s="66"/>
      <c r="AJ34" s="66" t="s">
        <v>347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326</v>
      </c>
      <c r="C35" s="60" t="s">
        <v>282</v>
      </c>
      <c r="D35" s="60" t="s">
        <v>328</v>
      </c>
      <c r="E35" s="60" t="s">
        <v>283</v>
      </c>
      <c r="F35" s="60" t="s">
        <v>280</v>
      </c>
      <c r="H35" s="60"/>
      <c r="I35" s="60" t="s">
        <v>326</v>
      </c>
      <c r="J35" s="60" t="s">
        <v>282</v>
      </c>
      <c r="K35" s="60" t="s">
        <v>348</v>
      </c>
      <c r="L35" s="60" t="s">
        <v>329</v>
      </c>
      <c r="M35" s="60" t="s">
        <v>280</v>
      </c>
      <c r="O35" s="60"/>
      <c r="P35" s="60" t="s">
        <v>338</v>
      </c>
      <c r="Q35" s="60" t="s">
        <v>282</v>
      </c>
      <c r="R35" s="60" t="s">
        <v>328</v>
      </c>
      <c r="S35" s="60" t="s">
        <v>283</v>
      </c>
      <c r="T35" s="60" t="s">
        <v>310</v>
      </c>
      <c r="V35" s="60"/>
      <c r="W35" s="60" t="s">
        <v>338</v>
      </c>
      <c r="X35" s="60" t="s">
        <v>307</v>
      </c>
      <c r="Y35" s="60" t="s">
        <v>328</v>
      </c>
      <c r="Z35" s="60" t="s">
        <v>329</v>
      </c>
      <c r="AA35" s="60" t="s">
        <v>310</v>
      </c>
      <c r="AC35" s="60"/>
      <c r="AD35" s="60" t="s">
        <v>326</v>
      </c>
      <c r="AE35" s="60" t="s">
        <v>282</v>
      </c>
      <c r="AF35" s="60" t="s">
        <v>308</v>
      </c>
      <c r="AG35" s="60" t="s">
        <v>339</v>
      </c>
      <c r="AH35" s="60" t="s">
        <v>310</v>
      </c>
      <c r="AJ35" s="60"/>
      <c r="AK35" s="60" t="s">
        <v>281</v>
      </c>
      <c r="AL35" s="60" t="s">
        <v>327</v>
      </c>
      <c r="AM35" s="60" t="s">
        <v>328</v>
      </c>
      <c r="AN35" s="60" t="s">
        <v>283</v>
      </c>
      <c r="AO35" s="60" t="s">
        <v>280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401.18227999999999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887.53563999999994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4963.9717000000001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3460.6390000000001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115.74760999999999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122.89302000000001</v>
      </c>
    </row>
    <row r="43" spans="1:68" x14ac:dyDescent="0.3">
      <c r="A43" s="64" t="s">
        <v>349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350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351</v>
      </c>
      <c r="P44" s="66"/>
      <c r="Q44" s="66"/>
      <c r="R44" s="66"/>
      <c r="S44" s="66"/>
      <c r="T44" s="66"/>
      <c r="V44" s="66" t="s">
        <v>352</v>
      </c>
      <c r="W44" s="66"/>
      <c r="X44" s="66"/>
      <c r="Y44" s="66"/>
      <c r="Z44" s="66"/>
      <c r="AA44" s="66"/>
      <c r="AC44" s="66" t="s">
        <v>353</v>
      </c>
      <c r="AD44" s="66"/>
      <c r="AE44" s="66"/>
      <c r="AF44" s="66"/>
      <c r="AG44" s="66"/>
      <c r="AH44" s="66"/>
      <c r="AJ44" s="66" t="s">
        <v>289</v>
      </c>
      <c r="AK44" s="66"/>
      <c r="AL44" s="66"/>
      <c r="AM44" s="66"/>
      <c r="AN44" s="66"/>
      <c r="AO44" s="66"/>
      <c r="AQ44" s="66" t="s">
        <v>354</v>
      </c>
      <c r="AR44" s="66"/>
      <c r="AS44" s="66"/>
      <c r="AT44" s="66"/>
      <c r="AU44" s="66"/>
      <c r="AV44" s="66"/>
      <c r="AX44" s="66" t="s">
        <v>355</v>
      </c>
      <c r="AY44" s="66"/>
      <c r="AZ44" s="66"/>
      <c r="BA44" s="66"/>
      <c r="BB44" s="66"/>
      <c r="BC44" s="66"/>
      <c r="BE44" s="66" t="s">
        <v>290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356</v>
      </c>
      <c r="C45" s="60" t="s">
        <v>327</v>
      </c>
      <c r="D45" s="60" t="s">
        <v>278</v>
      </c>
      <c r="E45" s="60" t="s">
        <v>283</v>
      </c>
      <c r="F45" s="60" t="s">
        <v>302</v>
      </c>
      <c r="H45" s="60"/>
      <c r="I45" s="60" t="s">
        <v>356</v>
      </c>
      <c r="J45" s="60" t="s">
        <v>327</v>
      </c>
      <c r="K45" s="60" t="s">
        <v>308</v>
      </c>
      <c r="L45" s="60" t="s">
        <v>283</v>
      </c>
      <c r="M45" s="60" t="s">
        <v>280</v>
      </c>
      <c r="O45" s="60"/>
      <c r="P45" s="60" t="s">
        <v>326</v>
      </c>
      <c r="Q45" s="60" t="s">
        <v>282</v>
      </c>
      <c r="R45" s="60" t="s">
        <v>308</v>
      </c>
      <c r="S45" s="60" t="s">
        <v>283</v>
      </c>
      <c r="T45" s="60" t="s">
        <v>302</v>
      </c>
      <c r="V45" s="60"/>
      <c r="W45" s="60" t="s">
        <v>311</v>
      </c>
      <c r="X45" s="60" t="s">
        <v>282</v>
      </c>
      <c r="Y45" s="60" t="s">
        <v>328</v>
      </c>
      <c r="Z45" s="60" t="s">
        <v>283</v>
      </c>
      <c r="AA45" s="60" t="s">
        <v>330</v>
      </c>
      <c r="AC45" s="60"/>
      <c r="AD45" s="60" t="s">
        <v>326</v>
      </c>
      <c r="AE45" s="60" t="s">
        <v>307</v>
      </c>
      <c r="AF45" s="60" t="s">
        <v>278</v>
      </c>
      <c r="AG45" s="60" t="s">
        <v>339</v>
      </c>
      <c r="AH45" s="60" t="s">
        <v>302</v>
      </c>
      <c r="AJ45" s="60"/>
      <c r="AK45" s="60" t="s">
        <v>281</v>
      </c>
      <c r="AL45" s="60" t="s">
        <v>307</v>
      </c>
      <c r="AM45" s="60" t="s">
        <v>328</v>
      </c>
      <c r="AN45" s="60" t="s">
        <v>309</v>
      </c>
      <c r="AO45" s="60" t="s">
        <v>280</v>
      </c>
      <c r="AQ45" s="60"/>
      <c r="AR45" s="60" t="s">
        <v>281</v>
      </c>
      <c r="AS45" s="60" t="s">
        <v>307</v>
      </c>
      <c r="AT45" s="60" t="s">
        <v>308</v>
      </c>
      <c r="AU45" s="60" t="s">
        <v>329</v>
      </c>
      <c r="AV45" s="60" t="s">
        <v>280</v>
      </c>
      <c r="AX45" s="60"/>
      <c r="AY45" s="60" t="s">
        <v>281</v>
      </c>
      <c r="AZ45" s="60" t="s">
        <v>331</v>
      </c>
      <c r="BA45" s="60" t="s">
        <v>308</v>
      </c>
      <c r="BB45" s="60" t="s">
        <v>339</v>
      </c>
      <c r="BC45" s="60" t="s">
        <v>330</v>
      </c>
      <c r="BE45" s="60"/>
      <c r="BF45" s="60" t="s">
        <v>326</v>
      </c>
      <c r="BG45" s="60" t="s">
        <v>327</v>
      </c>
      <c r="BH45" s="60" t="s">
        <v>308</v>
      </c>
      <c r="BI45" s="60" t="s">
        <v>339</v>
      </c>
      <c r="BJ45" s="60" t="s">
        <v>310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12.956371000000001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7.6991050000000003</v>
      </c>
      <c r="O46" s="60" t="s">
        <v>291</v>
      </c>
      <c r="P46" s="60">
        <v>600</v>
      </c>
      <c r="Q46" s="60">
        <v>800</v>
      </c>
      <c r="R46" s="60">
        <v>0</v>
      </c>
      <c r="S46" s="60">
        <v>10000</v>
      </c>
      <c r="T46" s="60">
        <v>1063.0275999999999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0.11113157999999999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2.5550334000000001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74.457809999999995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53.604477000000003</v>
      </c>
      <c r="AX46" s="60" t="s">
        <v>357</v>
      </c>
      <c r="AY46" s="60"/>
      <c r="AZ46" s="60"/>
      <c r="BA46" s="60"/>
      <c r="BB46" s="60"/>
      <c r="BC46" s="60"/>
      <c r="BE46" s="60" t="s">
        <v>292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358</v>
      </c>
      <c r="B2" s="55" t="s">
        <v>359</v>
      </c>
      <c r="C2" s="55" t="s">
        <v>277</v>
      </c>
      <c r="D2" s="55">
        <v>52</v>
      </c>
      <c r="E2" s="55">
        <v>1441.9012</v>
      </c>
      <c r="F2" s="55">
        <v>228.04524000000001</v>
      </c>
      <c r="G2" s="55">
        <v>35.503185000000002</v>
      </c>
      <c r="H2" s="55">
        <v>19.541851000000001</v>
      </c>
      <c r="I2" s="55">
        <v>15.961333</v>
      </c>
      <c r="J2" s="55">
        <v>51.00367</v>
      </c>
      <c r="K2" s="55">
        <v>25.727740000000001</v>
      </c>
      <c r="L2" s="55">
        <v>25.275929999999999</v>
      </c>
      <c r="M2" s="55">
        <v>25.987483999999998</v>
      </c>
      <c r="N2" s="55">
        <v>3.276993</v>
      </c>
      <c r="O2" s="55">
        <v>16.705942</v>
      </c>
      <c r="P2" s="55">
        <v>1103.6469999999999</v>
      </c>
      <c r="Q2" s="55">
        <v>23.647130000000001</v>
      </c>
      <c r="R2" s="55">
        <v>480.7937</v>
      </c>
      <c r="S2" s="55">
        <v>68.670029999999997</v>
      </c>
      <c r="T2" s="55">
        <v>4945.4830000000002</v>
      </c>
      <c r="U2" s="55">
        <v>2.7413987999999998</v>
      </c>
      <c r="V2" s="55">
        <v>19.186309999999999</v>
      </c>
      <c r="W2" s="55">
        <v>257.7559</v>
      </c>
      <c r="X2" s="55">
        <v>137.81165999999999</v>
      </c>
      <c r="Y2" s="55">
        <v>1.4967448000000001</v>
      </c>
      <c r="Z2" s="55">
        <v>1.2211988</v>
      </c>
      <c r="AA2" s="55">
        <v>13.162025</v>
      </c>
      <c r="AB2" s="55">
        <v>1.7369163999999999</v>
      </c>
      <c r="AC2" s="55">
        <v>539.37634000000003</v>
      </c>
      <c r="AD2" s="55">
        <v>6.9934450000000004</v>
      </c>
      <c r="AE2" s="55">
        <v>2.5255546999999998</v>
      </c>
      <c r="AF2" s="55">
        <v>2.7646700000000002</v>
      </c>
      <c r="AG2" s="55">
        <v>401.18227999999999</v>
      </c>
      <c r="AH2" s="55">
        <v>238.40779000000001</v>
      </c>
      <c r="AI2" s="55">
        <v>162.77448000000001</v>
      </c>
      <c r="AJ2" s="55">
        <v>887.53563999999994</v>
      </c>
      <c r="AK2" s="55">
        <v>4963.9717000000001</v>
      </c>
      <c r="AL2" s="55">
        <v>115.74760999999999</v>
      </c>
      <c r="AM2" s="55">
        <v>3460.6390000000001</v>
      </c>
      <c r="AN2" s="55">
        <v>122.89302000000001</v>
      </c>
      <c r="AO2" s="55">
        <v>12.956371000000001</v>
      </c>
      <c r="AP2" s="55">
        <v>9.9578930000000003</v>
      </c>
      <c r="AQ2" s="55">
        <v>2.998478</v>
      </c>
      <c r="AR2" s="55">
        <v>7.6991050000000003</v>
      </c>
      <c r="AS2" s="55">
        <v>1063.0275999999999</v>
      </c>
      <c r="AT2" s="55">
        <v>0.11113157999999999</v>
      </c>
      <c r="AU2" s="55">
        <v>2.5550334000000001</v>
      </c>
      <c r="AV2" s="55">
        <v>74.457809999999995</v>
      </c>
      <c r="AW2" s="55">
        <v>53.604477000000003</v>
      </c>
      <c r="AX2" s="55">
        <v>0.11402584</v>
      </c>
      <c r="AY2" s="55">
        <v>0.95333060000000003</v>
      </c>
      <c r="AZ2" s="55">
        <v>213.74213</v>
      </c>
      <c r="BA2" s="55">
        <v>32.480217000000003</v>
      </c>
      <c r="BB2" s="55">
        <v>9.1864500000000007</v>
      </c>
      <c r="BC2" s="55">
        <v>11.152277</v>
      </c>
      <c r="BD2" s="55">
        <v>12.123556000000001</v>
      </c>
      <c r="BE2" s="55">
        <v>0.87218180000000001</v>
      </c>
      <c r="BF2" s="55">
        <v>3.7457845000000001</v>
      </c>
      <c r="BG2" s="55">
        <v>5.7591404999999998E-4</v>
      </c>
      <c r="BH2" s="55">
        <v>1.0975864E-2</v>
      </c>
      <c r="BI2" s="55">
        <v>1.0062747E-2</v>
      </c>
      <c r="BJ2" s="55">
        <v>5.8568123999999999E-2</v>
      </c>
      <c r="BK2" s="55">
        <v>4.4301083000000002E-5</v>
      </c>
      <c r="BL2" s="55">
        <v>0.41380736000000001</v>
      </c>
      <c r="BM2" s="55">
        <v>4.03775</v>
      </c>
      <c r="BN2" s="55">
        <v>1.289852</v>
      </c>
      <c r="BO2" s="55">
        <v>62.171356000000003</v>
      </c>
      <c r="BP2" s="55">
        <v>11.402492000000001</v>
      </c>
      <c r="BQ2" s="55">
        <v>20.599262</v>
      </c>
      <c r="BR2" s="55">
        <v>73.282539999999997</v>
      </c>
      <c r="BS2" s="55">
        <v>23.535936</v>
      </c>
      <c r="BT2" s="55">
        <v>14.816831000000001</v>
      </c>
      <c r="BU2" s="55">
        <v>0.14103093999999999</v>
      </c>
      <c r="BV2" s="55">
        <v>3.6585934000000001E-2</v>
      </c>
      <c r="BW2" s="55">
        <v>0.98192334000000003</v>
      </c>
      <c r="BX2" s="55">
        <v>1.3219837999999999</v>
      </c>
      <c r="BY2" s="55">
        <v>9.1127029999999998E-2</v>
      </c>
      <c r="BZ2" s="55">
        <v>1.0122524999999999E-3</v>
      </c>
      <c r="CA2" s="55">
        <v>0.59649605000000006</v>
      </c>
      <c r="CB2" s="55">
        <v>1.3190064E-2</v>
      </c>
      <c r="CC2" s="55">
        <v>9.8543950000000005E-2</v>
      </c>
      <c r="CD2" s="55">
        <v>1.0022396</v>
      </c>
      <c r="CE2" s="55">
        <v>8.6832699999999999E-2</v>
      </c>
      <c r="CF2" s="55">
        <v>0.32445705000000002</v>
      </c>
      <c r="CG2" s="55">
        <v>4.9500000000000003E-7</v>
      </c>
      <c r="CH2" s="55">
        <v>3.2567159999999998E-2</v>
      </c>
      <c r="CI2" s="55">
        <v>6.3704499999999997E-3</v>
      </c>
      <c r="CJ2" s="55">
        <v>2.2191744</v>
      </c>
      <c r="CK2" s="55">
        <v>2.0298960000000001E-2</v>
      </c>
      <c r="CL2" s="55">
        <v>1.260351</v>
      </c>
      <c r="CM2" s="55">
        <v>3.7002739999999998</v>
      </c>
      <c r="CN2" s="55">
        <v>1519.4425000000001</v>
      </c>
      <c r="CO2" s="55">
        <v>2689.6167</v>
      </c>
      <c r="CP2" s="55">
        <v>1943.2251000000001</v>
      </c>
      <c r="CQ2" s="55">
        <v>653.70983999999999</v>
      </c>
      <c r="CR2" s="55">
        <v>324.77667000000002</v>
      </c>
      <c r="CS2" s="55">
        <v>204.48099999999999</v>
      </c>
      <c r="CT2" s="55">
        <v>1548.3629000000001</v>
      </c>
      <c r="CU2" s="55">
        <v>1050.0437999999999</v>
      </c>
      <c r="CV2" s="55">
        <v>618.72235000000001</v>
      </c>
      <c r="CW2" s="55">
        <v>1242.8767</v>
      </c>
      <c r="CX2" s="55">
        <v>361.06853999999998</v>
      </c>
      <c r="CY2" s="55">
        <v>1813.8615</v>
      </c>
      <c r="CZ2" s="55">
        <v>1137.1905999999999</v>
      </c>
      <c r="DA2" s="55">
        <v>2403.2815000000001</v>
      </c>
      <c r="DB2" s="55">
        <v>2124.6565000000001</v>
      </c>
      <c r="DC2" s="55">
        <v>3667.8357000000001</v>
      </c>
      <c r="DD2" s="55">
        <v>6229.5834999999997</v>
      </c>
      <c r="DE2" s="55">
        <v>1426.8188</v>
      </c>
      <c r="DF2" s="55">
        <v>2299.5770000000002</v>
      </c>
      <c r="DG2" s="55">
        <v>1413.6234999999999</v>
      </c>
      <c r="DH2" s="55">
        <v>73.02901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32.480217000000003</v>
      </c>
      <c r="B6">
        <f>BB2</f>
        <v>9.1864500000000007</v>
      </c>
      <c r="C6">
        <f>BC2</f>
        <v>11.152277</v>
      </c>
      <c r="D6">
        <f>BD2</f>
        <v>12.123556000000001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" sqref="H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25228</v>
      </c>
      <c r="C2" s="51">
        <f ca="1">YEAR(TODAY())-YEAR(B2)+IF(TODAY()&gt;=DATE(YEAR(TODAY()),MONTH(B2),DAY(B2)),0,-1)</f>
        <v>52</v>
      </c>
      <c r="E2" s="47">
        <v>159.5</v>
      </c>
      <c r="F2" s="48" t="s">
        <v>275</v>
      </c>
      <c r="G2" s="47">
        <v>60.4</v>
      </c>
      <c r="H2" s="46" t="s">
        <v>40</v>
      </c>
      <c r="I2" s="67">
        <f>ROUND(G3/E3^2,1)</f>
        <v>23.7</v>
      </c>
    </row>
    <row r="3" spans="1:9" x14ac:dyDescent="0.3">
      <c r="E3" s="46">
        <f>E2/100</f>
        <v>1.595</v>
      </c>
      <c r="F3" s="46" t="s">
        <v>39</v>
      </c>
      <c r="G3" s="46">
        <f>G2</f>
        <v>60.4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김미경, ID : H1900866)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08:53:15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44431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52</v>
      </c>
      <c r="G12" s="132"/>
      <c r="H12" s="132"/>
      <c r="I12" s="132"/>
      <c r="K12" s="123">
        <f>'개인정보 및 신체계측 입력'!E2</f>
        <v>159.5</v>
      </c>
      <c r="L12" s="124"/>
      <c r="M12" s="117">
        <f>'개인정보 및 신체계측 입력'!G2</f>
        <v>60.4</v>
      </c>
      <c r="N12" s="118"/>
      <c r="O12" s="113" t="s">
        <v>270</v>
      </c>
      <c r="P12" s="107"/>
      <c r="Q12" s="110">
        <f>'개인정보 및 신체계측 입력'!I2</f>
        <v>23.7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김미경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72.498000000000005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11.287000000000001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16.215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15.2</v>
      </c>
      <c r="L72" s="34" t="s">
        <v>52</v>
      </c>
      <c r="M72" s="34">
        <f>ROUND('DRIs DATA'!K8,1)</f>
        <v>10.7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64.11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159.88999999999999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137.81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115.79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50.15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330.93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129.56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2021-08-30T00:17:30Z</dcterms:modified>
</cp:coreProperties>
</file>