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<sst xmlns="http://schemas.openxmlformats.org/spreadsheetml/2006/main" count="692" uniqueCount="342">
  <si>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</si>
  <si>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</si>
  <si>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</si>
  <si>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</si>
  <si>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</si>
  <si>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</si>
  <si>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</si>
  <si>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</si>
  <si>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</si>
  <si>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</si>
  <si>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</si>
  <si>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</si>
  <si>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</si>
  <si>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</si>
  <si>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</si>
  <si>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</si>
  <si>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</si>
  <si>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</si>
  <si>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</si>
  <si>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</si>
  <si>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</si>
  <si>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</si>
  <si>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</si>
  <si>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</si>
  <si>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</si>
  <si>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</si>
  <si>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</si>
  <si>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</si>
  <si>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</si>
  <si>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</si>
  <si>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</si>
  <si>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</si>
  <si>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</si>
  <si>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</si>
  <si>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</si>
  <si>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</si>
  <si>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</si>
  <si>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</si>
  <si>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</si>
  <si>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</si>
  <si>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</si>
  <si>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</si>
  <si>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</si>
  <si>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</si>
  <si>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</si>
  <si>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</si>
  <si>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</si>
  <si>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</si>
  <si>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</si>
  <si>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</si>
  <si>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</si>
  <si>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</si>
  <si>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</si>
  <si>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</si>
  <si>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</si>
  <si>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</si>
  <si>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</si>
  <si>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</si>
  <si>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</si>
  <si>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</si>
  <si>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</si>
  <si>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</si>
  <si>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</si>
  <si>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</si>
  <si>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</si>
  <si>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</si>
  <si>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</si>
  <si>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</si>
  <si>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</si>
  <si>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</si>
  <si>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</si>
  <si>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</si>
  <si>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</si>
  <si>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</si>
  <si>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</si>
  <si>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</si>
  <si>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</si>
  <si>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</si>
  <si>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</si>
  <si>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</si>
  <si>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</si>
  <si>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</si>
  <si>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</si>
  <si>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</si>
  <si>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</si>
  <si>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</si>
  <si>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</si>
  <si>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</si>
  <si>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</si>
  <si>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</si>
  <si>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</si>
  <si>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</si>
  <si>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</si>
  <si>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</si>
  <si>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</si>
  <si>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</si>
  <si>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</si>
  <si>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</si>
  <si>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</si>
  <si>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</si>
  <si>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</si>
  <si>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</si>
  <si>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</si>
  <si>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</si>
  <si>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</si>
  <si>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</si>
  <si>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</si>
  <si>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</si>
  <si>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</si>
  <si>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</si>
  <si>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</si>
  <si>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</si>
  <si>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</si>
  <si>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</si>
  <si>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</si>
  <si>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</si>
  <si>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</si>
  <si>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</si>
  <si>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</si>
  <si>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</si>
  <si>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</si>
  <si>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</si>
  <si>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</si>
  <si>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</si>
  <si>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</si>
  <si>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</si>
  <si>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</si>
  <si>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</si>
  <si>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</si>
  <si>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</si>
  <si>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</si>
  <si>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</si>
  <si>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</si>
  <si>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</si>
  <si>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</si>
  <si>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</si>
  <si>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</si>
  <si>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</si>
  <si>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</si>
  <si>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</si>
  <si>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</si>
  <si>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</si>
  <si>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</si>
  <si>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</si>
  <si>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</si>
  <si>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</si>
  <si>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</si>
  <si>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</si>
  <si>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</si>
  <si>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</si>
  <si>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</si>
  <si>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</si>
  <si>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</si>
  <si>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</si>
  <si>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</si>
  <si>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</si>
  <si>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</si>
  <si>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</si>
  <si>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</si>
  <si>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</si>
  <si>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</si>
  <si>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</si>
  <si>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</si>
  <si>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</si>
  <si>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</si>
  <si>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</si>
  <si>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</si>
  <si>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</si>
  <si>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</si>
  <si>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</si>
  <si>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</si>
  <si>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</si>
  <si>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</si>
  <si>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</si>
  <si>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</si>
  <si>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</si>
  <si>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</si>
  <si>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</si>
  <si>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</si>
  <si>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</si>
  <si>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</si>
  <si>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</si>
  <si>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</si>
  <si>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</si>
  <si>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</si>
  <si>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</si>
  <si>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</si>
  <si>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</si>
  <si>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</si>
  <si>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</si>
  <si>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</si>
  <si>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</si>
  <si>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</si>
  <si>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</si>
  <si>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</si>
  <si>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</si>
  <si>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</si>
  <si>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</si>
  <si>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</si>
  <si>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</si>
  <si>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</si>
  <si>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</si>
  <si>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</si>
  <si>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</si>
  <si>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</si>
  <si>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</si>
  <si>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</si>
  <si>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</si>
  <si>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</si>
  <si>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</si>
  <si>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</si>
  <si>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</si>
  <si>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</si>
  <si>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</si>
  <si>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</si>
  <si>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</si>
  <si>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</si>
  <si>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</si>
  <si>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</si>
  <si>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</si>
  <si>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</si>
  <si>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</si>
  <si>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</si>
  <si>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</si>
  <si>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</si>
  <si>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</si>
  <si>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</si>
  <si>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</si>
  <si>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</si>
  <si>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</si>
  <si>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</si>
  <si>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</si>
  <si>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</si>
  <si>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</si>
  <si>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</si>
  <si>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</si>
  <si>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</si>
  <si>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</si>
  <si>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</si>
  <si>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</si>
  <si>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</si>
  <si>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</si>
  <si>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</si>
  <si>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</si>
  <si>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</si>
  <si>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</si>
  <si>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</si>
  <si>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</si>
  <si>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</si>
  <si>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</si>
  <si>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</si>
  <si>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</si>
  <si>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</si>
  <si>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</si>
  <si>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</si>
  <si>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</si>
  <si>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</si>
  <si>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</si>
  <si>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</si>
  <si>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</si>
  <si>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</si>
  <si>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</si>
  <si>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</si>
  <si>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</si>
  <si>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</si>
  <si>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</si>
  <si>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</si>
  <si>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</si>
  <si>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</si>
  <si>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</si>
  <si>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</si>
  <si>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</si>
  <si>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</si>
  <si>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</si>
  <si>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</si>
  <si>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</si>
  <si>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</si>
  <si>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F</t>
  </si>
  <si>
    <t>필요추정량</t>
    <phoneticPr fontId="1" type="noConversion"/>
  </si>
  <si>
    <t>충분섭취량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</si>
  <si>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</si>
  <si>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</si>
  <si>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</si>
  <si>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</si>
  <si>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</si>
  <si>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</si>
  <si>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</si>
  <si>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</si>
  <si>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</si>
  <si>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</si>
  <si>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</si>
  <si>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</si>
  <si>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</si>
  <si>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</si>
  <si>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</si>
  <si>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</si>
  <si>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</si>
  <si>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</si>
  <si>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</si>
  <si>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</si>
  <si>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</si>
  <si>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</si>
  <si>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</si>
  <si>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</si>
  <si>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</si>
  <si>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</si>
  <si>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</si>
  <si>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</si>
  <si>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</si>
  <si>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</si>
  <si>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</si>
  <si>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</si>
  <si>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</si>
  <si>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</si>
  <si>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</si>
  <si>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</si>
  <si>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</si>
  <si>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</si>
  <si>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</si>
  <si>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</si>
  <si>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</si>
  <si>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</si>
  <si>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</si>
  <si>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</si>
  <si>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</si>
  <si>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</si>
  <si>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</si>
  <si>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</si>
  <si>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</si>
  <si>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</si>
  <si>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</si>
  <si>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섭취량</t>
    <phoneticPr fontId="1" type="noConversion"/>
  </si>
  <si>
    <t>평균필요량</t>
    <phoneticPr fontId="1" type="noConversion"/>
  </si>
  <si>
    <t>(설문지 : FFQ 95문항 설문지, 사용자 : 박나연, ID : H1900867)</t>
  </si>
  <si>
    <t>2021년 08월 30일 08:54:18</t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</si>
  <si>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</si>
  <si>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</si>
  <si>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</si>
  <si>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엽산(μg DFE/일)</t>
    <phoneticPr fontId="1" type="noConversion"/>
  </si>
  <si>
    <t>요오드</t>
    <phoneticPr fontId="1" type="noConversion"/>
  </si>
  <si>
    <t>H1900867</t>
  </si>
  <si>
    <t>박나연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</si>
</sst>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36.032609999999998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043912"/>
        <c:axId val="264048616"/>
      </c:barChart>
      <c:catAx>
        <c:axId val="26404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048616"/>
        <c:crosses val="autoZero"/>
        <c:auto val="1"/>
        <c:lblAlgn val="ctr"/>
        <c:lblOffset val="100"/>
        <c:noMultiLvlLbl val="0"/>
      </c:catAx>
      <c:valAx>
        <c:axId val="26404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04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1.6196988000000001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360"/>
        <c:axId val="586286888"/>
      </c:barChart>
      <c:catAx>
        <c:axId val="5862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888"/>
        <c:crosses val="autoZero"/>
        <c:auto val="1"/>
        <c:lblAlgn val="ctr"/>
        <c:lblOffset val="100"/>
        <c:noMultiLvlLbl val="0"/>
      </c:catAx>
      <c:valAx>
        <c:axId val="58628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4.6746699999999999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752"/>
        <c:axId val="586285320"/>
      </c:barChart>
      <c:catAx>
        <c:axId val="58628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5320"/>
        <c:crosses val="autoZero"/>
        <c:auto val="1"/>
        <c:lblAlgn val="ctr"/>
        <c:lblOffset val="100"/>
        <c:noMultiLvlLbl val="0"/>
      </c:catAx>
      <c:valAx>
        <c:axId val="58628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623.79474000000005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8064"/>
        <c:axId val="586288456"/>
      </c:barChart>
      <c:catAx>
        <c:axId val="58628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8456"/>
        <c:crosses val="autoZero"/>
        <c:auto val="1"/>
        <c:lblAlgn val="ctr"/>
        <c:lblOffset val="100"/>
        <c:noMultiLvlLbl val="0"/>
      </c:catAx>
      <c:valAx>
        <c:axId val="58628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1479.7261000000001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5712"/>
        <c:axId val="586281008"/>
      </c:barChart>
      <c:catAx>
        <c:axId val="5862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008"/>
        <c:crosses val="autoZero"/>
        <c:auto val="1"/>
        <c:lblAlgn val="ctr"/>
        <c:lblOffset val="100"/>
        <c:noMultiLvlLbl val="0"/>
      </c:catAx>
      <c:valAx>
        <c:axId val="586281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41.596885999999998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2184"/>
        <c:axId val="586281792"/>
      </c:barChart>
      <c:catAx>
        <c:axId val="58628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792"/>
        <c:crosses val="autoZero"/>
        <c:auto val="1"/>
        <c:lblAlgn val="ctr"/>
        <c:lblOffset val="100"/>
        <c:noMultiLvlLbl val="0"/>
      </c:catAx>
      <c:valAx>
        <c:axId val="58628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50.883316000000001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8928"/>
        <c:axId val="513295128"/>
      </c:barChart>
      <c:catAx>
        <c:axId val="59997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5128"/>
        <c:crosses val="autoZero"/>
        <c:auto val="1"/>
        <c:lblAlgn val="ctr"/>
        <c:lblOffset val="100"/>
        <c:noMultiLvlLbl val="0"/>
      </c:catAx>
      <c:valAx>
        <c:axId val="51329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4.7230816000000004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8656"/>
        <c:axId val="513300224"/>
      </c:barChart>
      <c:catAx>
        <c:axId val="51329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0224"/>
        <c:crosses val="autoZero"/>
        <c:auto val="1"/>
        <c:lblAlgn val="ctr"/>
        <c:lblOffset val="100"/>
        <c:noMultiLvlLbl val="0"/>
      </c:catAx>
      <c:valAx>
        <c:axId val="513300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299.14109999999999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5520"/>
        <c:axId val="513297088"/>
      </c:barChart>
      <c:catAx>
        <c:axId val="51329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7088"/>
        <c:crosses val="autoZero"/>
        <c:auto val="1"/>
        <c:lblAlgn val="ctr"/>
        <c:lblOffset val="100"/>
        <c:noMultiLvlLbl val="0"/>
      </c:catAx>
      <c:valAx>
        <c:axId val="5132970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8.2794989999999992E-3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7480"/>
        <c:axId val="513296696"/>
      </c:barChart>
      <c:catAx>
        <c:axId val="51329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6696"/>
        <c:crosses val="autoZero"/>
        <c:auto val="1"/>
        <c:lblAlgn val="ctr"/>
        <c:lblOffset val="100"/>
        <c:noMultiLvlLbl val="0"/>
      </c:catAx>
      <c:valAx>
        <c:axId val="51329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1.6270405999999999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9440"/>
        <c:axId val="513299832"/>
      </c:barChart>
      <c:catAx>
        <c:axId val="51329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9832"/>
        <c:crosses val="autoZero"/>
        <c:auto val="1"/>
        <c:lblAlgn val="ctr"/>
        <c:lblOffset val="100"/>
        <c:noMultiLvlLbl val="0"/>
      </c:catAx>
      <c:valAx>
        <c:axId val="513299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11.807874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888"/>
        <c:axId val="599977360"/>
      </c:barChart>
      <c:catAx>
        <c:axId val="59998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7360"/>
        <c:crosses val="autoZero"/>
        <c:auto val="1"/>
        <c:lblAlgn val="ctr"/>
        <c:lblOffset val="100"/>
        <c:noMultiLvlLbl val="0"/>
      </c:catAx>
      <c:valAx>
        <c:axId val="599977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53.685250000000003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300616"/>
        <c:axId val="513301008"/>
      </c:barChart>
      <c:catAx>
        <c:axId val="51330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008"/>
        <c:crosses val="autoZero"/>
        <c:auto val="1"/>
        <c:lblAlgn val="ctr"/>
        <c:lblOffset val="100"/>
        <c:noMultiLvlLbl val="0"/>
      </c:catAx>
      <c:valAx>
        <c:axId val="51330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30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56.048946000000001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4736"/>
        <c:axId val="513301792"/>
      </c:barChart>
      <c:catAx>
        <c:axId val="51329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792"/>
        <c:crosses val="autoZero"/>
        <c:auto val="1"/>
        <c:lblAlgn val="ctr"/>
        <c:lblOffset val="100"/>
        <c:noMultiLvlLbl val="0"/>
      </c:catAx>
      <c:valAx>
        <c:axId val="51330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4.0179999999999998</c:v>
                </c:pt>
                <c:pt idx="1">
                  <c:v>13.755000000000001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1048"/>
        <c:axId val="520100264"/>
      </c:barChart>
      <c:catAx>
        <c:axId val="52010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0264"/>
        <c:crosses val="autoZero"/>
        <c:auto val="1"/>
        <c:lblAlgn val="ctr"/>
        <c:lblOffset val="100"/>
        <c:noMultiLvlLbl val="0"/>
      </c:catAx>
      <c:valAx>
        <c:axId val="52010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5.0580790000000002</c:v>
                </c:pt>
                <c:pt idx="1">
                  <c:v>6.4827146999999998</c:v>
                </c:pt>
                <c:pt idx="2">
                  <c:v>5.6122610000000002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259.17759999999998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576"/>
        <c:axId val="520102616"/>
      </c:barChart>
      <c:catAx>
        <c:axId val="52010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616"/>
        <c:crosses val="autoZero"/>
        <c:auto val="1"/>
        <c:lblAlgn val="ctr"/>
        <c:lblOffset val="100"/>
        <c:noMultiLvlLbl val="0"/>
      </c:catAx>
      <c:valAx>
        <c:axId val="520102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13.137741999999999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968"/>
        <c:axId val="520105360"/>
      </c:barChart>
      <c:catAx>
        <c:axId val="52010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5360"/>
        <c:crosses val="autoZero"/>
        <c:auto val="1"/>
        <c:lblAlgn val="ctr"/>
        <c:lblOffset val="100"/>
        <c:noMultiLvlLbl val="0"/>
      </c:catAx>
      <c:valAx>
        <c:axId val="52010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76.332999999999998</c:v>
                </c:pt>
                <c:pt idx="1">
                  <c:v>9.9339999999999993</c:v>
                </c:pt>
                <c:pt idx="2">
                  <c:v>13.734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3792"/>
        <c:axId val="520102224"/>
      </c:barChart>
      <c:catAx>
        <c:axId val="5201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224"/>
        <c:crosses val="autoZero"/>
        <c:auto val="1"/>
        <c:lblAlgn val="ctr"/>
        <c:lblOffset val="100"/>
        <c:noMultiLvlLbl val="0"/>
      </c:catAx>
      <c:valAx>
        <c:axId val="52010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1188.415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3008"/>
        <c:axId val="520099480"/>
      </c:barChart>
      <c:catAx>
        <c:axId val="52010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480"/>
        <c:crosses val="autoZero"/>
        <c:auto val="1"/>
        <c:lblAlgn val="ctr"/>
        <c:lblOffset val="100"/>
        <c:noMultiLvlLbl val="0"/>
      </c:catAx>
      <c:valAx>
        <c:axId val="520099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81.585859999999997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99088"/>
        <c:axId val="520099872"/>
      </c:barChart>
      <c:catAx>
        <c:axId val="52009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872"/>
        <c:crosses val="autoZero"/>
        <c:auto val="1"/>
        <c:lblAlgn val="ctr"/>
        <c:lblOffset val="100"/>
        <c:noMultiLvlLbl val="0"/>
      </c:catAx>
      <c:valAx>
        <c:axId val="520099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9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194.18625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184"/>
        <c:axId val="585180912"/>
      </c:barChart>
      <c:catAx>
        <c:axId val="52010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80912"/>
        <c:crosses val="autoZero"/>
        <c:auto val="1"/>
        <c:lblAlgn val="ctr"/>
        <c:lblOffset val="100"/>
        <c:noMultiLvlLbl val="0"/>
      </c:catAx>
      <c:valAx>
        <c:axId val="58518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1.9395363000000001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9320"/>
        <c:axId val="599976968"/>
      </c:barChart>
      <c:catAx>
        <c:axId val="59997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968"/>
        <c:crosses val="autoZero"/>
        <c:auto val="1"/>
        <c:lblAlgn val="ctr"/>
        <c:lblOffset val="100"/>
        <c:noMultiLvlLbl val="0"/>
      </c:catAx>
      <c:valAx>
        <c:axId val="59997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2263.9353000000001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520"/>
        <c:axId val="585178168"/>
      </c:barChart>
      <c:catAx>
        <c:axId val="58518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168"/>
        <c:crosses val="autoZero"/>
        <c:auto val="1"/>
        <c:lblAlgn val="ctr"/>
        <c:lblOffset val="100"/>
        <c:noMultiLvlLbl val="0"/>
      </c:catAx>
      <c:valAx>
        <c:axId val="58517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6.2455753999999999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78560"/>
        <c:axId val="585178952"/>
      </c:barChart>
      <c:catAx>
        <c:axId val="5851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952"/>
        <c:crosses val="autoZero"/>
        <c:auto val="1"/>
        <c:lblAlgn val="ctr"/>
        <c:lblOffset val="100"/>
        <c:noMultiLvlLbl val="0"/>
      </c:catAx>
      <c:valAx>
        <c:axId val="58517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0.69671755999999996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128"/>
        <c:axId val="585179344"/>
      </c:barChart>
      <c:catAx>
        <c:axId val="5851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9344"/>
        <c:crosses val="autoZero"/>
        <c:auto val="1"/>
        <c:lblAlgn val="ctr"/>
        <c:lblOffset val="100"/>
        <c:noMultiLvlLbl val="0"/>
      </c:catAx>
      <c:valAx>
        <c:axId val="58517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84.075950000000006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008"/>
        <c:axId val="599975792"/>
      </c:barChart>
      <c:catAx>
        <c:axId val="5999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5792"/>
        <c:crosses val="autoZero"/>
        <c:auto val="1"/>
        <c:lblAlgn val="ctr"/>
        <c:lblOffset val="100"/>
        <c:noMultiLvlLbl val="0"/>
      </c:catAx>
      <c:valAx>
        <c:axId val="59997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1.0315646000000001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6184"/>
        <c:axId val="599976576"/>
      </c:barChart>
      <c:catAx>
        <c:axId val="59997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576"/>
        <c:crosses val="autoZero"/>
        <c:auto val="1"/>
        <c:lblAlgn val="ctr"/>
        <c:lblOffset val="100"/>
        <c:noMultiLvlLbl val="0"/>
      </c:catAx>
      <c:valAx>
        <c:axId val="599976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7.8878526999999998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496"/>
        <c:axId val="599979712"/>
      </c:barChart>
      <c:catAx>
        <c:axId val="59998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9712"/>
        <c:crosses val="autoZero"/>
        <c:auto val="1"/>
        <c:lblAlgn val="ctr"/>
        <c:lblOffset val="100"/>
        <c:noMultiLvlLbl val="0"/>
      </c:catAx>
      <c:valAx>
        <c:axId val="59997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0.69671755999999996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104"/>
        <c:axId val="599978144"/>
      </c:barChart>
      <c:catAx>
        <c:axId val="59998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8144"/>
        <c:crosses val="autoZero"/>
        <c:auto val="1"/>
        <c:lblAlgn val="ctr"/>
        <c:lblOffset val="100"/>
        <c:noMultiLvlLbl val="0"/>
      </c:catAx>
      <c:valAx>
        <c:axId val="59997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276.85748000000001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400"/>
        <c:axId val="586282968"/>
      </c:barChart>
      <c:catAx>
        <c:axId val="59997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2968"/>
        <c:crosses val="autoZero"/>
        <c:auto val="1"/>
        <c:lblAlgn val="ctr"/>
        <c:lblOffset val="100"/>
        <c:noMultiLvlLbl val="0"/>
      </c:catAx>
      <c:valAx>
        <c:axId val="58628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3.0321340000000001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4144"/>
        <c:axId val="586286496"/>
      </c:barChart>
      <c:catAx>
        <c:axId val="58628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496"/>
        <c:crosses val="autoZero"/>
        <c:auto val="1"/>
        <c:lblAlgn val="ctr"/>
        <c:lblOffset val="100"/>
        <c:noMultiLvlLbl val="0"/>
      </c:catAx>
      <c:valAx>
        <c:axId val="58628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박나연, ID : H1900867)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30일 08:54:18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1188.415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36.032609999999998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11.807874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76.332999999999998</v>
      </c>
      <c r="G8" s="59">
        <f>'DRIs DATA 입력'!G8</f>
        <v>9.9339999999999993</v>
      </c>
      <c r="H8" s="59">
        <f>'DRIs DATA 입력'!H8</f>
        <v>13.734</v>
      </c>
      <c r="I8" s="55"/>
      <c r="J8" s="59" t="s">
        <v>215</v>
      </c>
      <c r="K8" s="59">
        <f>'DRIs DATA 입력'!K8</f>
        <v>4.0179999999999998</v>
      </c>
      <c r="L8" s="59">
        <f>'DRIs DATA 입력'!L8</f>
        <v>13.755000000000001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259.17759999999998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13.137741999999999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1.9395363000000001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84.075950000000006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81.585859999999997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0.89719254000000004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1.0315646000000001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7.8878526999999998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0.69671755999999996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276.85748000000001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3.0321340000000001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1.6196988000000001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4.6746699999999999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194.18625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623.79474000000005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2263.9353000000001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1479.7261000000001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41.596885999999998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50.883316000000001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6.2455753999999999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4.7230816000000004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299.14109999999999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8.2794989999999992E-3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1.6270405999999999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53.685250000000003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56.048946000000001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7" sqref="J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280</v>
      </c>
      <c r="B1" s="55" t="s">
        <v>333</v>
      </c>
      <c r="G1" s="56" t="s">
        <v>281</v>
      </c>
      <c r="H1" s="55" t="s">
        <v>334</v>
      </c>
    </row>
    <row r="3" spans="1:27" x14ac:dyDescent="0.3">
      <c r="A3" s="65" t="s">
        <v>282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283</v>
      </c>
      <c r="B4" s="66"/>
      <c r="C4" s="66"/>
      <c r="E4" s="61" t="s">
        <v>284</v>
      </c>
      <c r="F4" s="62"/>
      <c r="G4" s="62"/>
      <c r="H4" s="63"/>
      <c r="J4" s="61" t="s">
        <v>285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286</v>
      </c>
      <c r="V4" s="66"/>
      <c r="W4" s="66"/>
      <c r="X4" s="66"/>
      <c r="Y4" s="66"/>
      <c r="Z4" s="66"/>
    </row>
    <row r="5" spans="1:27" x14ac:dyDescent="0.3">
      <c r="A5" s="60"/>
      <c r="B5" s="60" t="s">
        <v>278</v>
      </c>
      <c r="C5" s="60" t="s">
        <v>287</v>
      </c>
      <c r="E5" s="60"/>
      <c r="F5" s="60" t="s">
        <v>49</v>
      </c>
      <c r="G5" s="60" t="s">
        <v>288</v>
      </c>
      <c r="H5" s="60" t="s">
        <v>45</v>
      </c>
      <c r="J5" s="60"/>
      <c r="K5" s="60" t="s">
        <v>289</v>
      </c>
      <c r="L5" s="60" t="s">
        <v>290</v>
      </c>
      <c r="N5" s="60"/>
      <c r="O5" s="60" t="s">
        <v>291</v>
      </c>
      <c r="P5" s="60" t="s">
        <v>292</v>
      </c>
      <c r="Q5" s="60" t="s">
        <v>279</v>
      </c>
      <c r="R5" s="60" t="s">
        <v>293</v>
      </c>
      <c r="S5" s="60" t="s">
        <v>287</v>
      </c>
      <c r="U5" s="60"/>
      <c r="V5" s="60" t="s">
        <v>291</v>
      </c>
      <c r="W5" s="60" t="s">
        <v>292</v>
      </c>
      <c r="X5" s="60" t="s">
        <v>279</v>
      </c>
      <c r="Y5" s="60" t="s">
        <v>293</v>
      </c>
      <c r="Z5" s="60" t="s">
        <v>287</v>
      </c>
    </row>
    <row r="6" spans="1:27" x14ac:dyDescent="0.3">
      <c r="A6" s="60" t="s">
        <v>283</v>
      </c>
      <c r="B6" s="60">
        <v>1800</v>
      </c>
      <c r="C6" s="60">
        <v>1188.415</v>
      </c>
      <c r="E6" s="60" t="s">
        <v>294</v>
      </c>
      <c r="F6" s="60">
        <v>55</v>
      </c>
      <c r="G6" s="60">
        <v>15</v>
      </c>
      <c r="H6" s="60">
        <v>7</v>
      </c>
      <c r="J6" s="60" t="s">
        <v>294</v>
      </c>
      <c r="K6" s="60">
        <v>0.1</v>
      </c>
      <c r="L6" s="60">
        <v>4</v>
      </c>
      <c r="N6" s="60" t="s">
        <v>295</v>
      </c>
      <c r="O6" s="60">
        <v>40</v>
      </c>
      <c r="P6" s="60">
        <v>50</v>
      </c>
      <c r="Q6" s="60">
        <v>0</v>
      </c>
      <c r="R6" s="60">
        <v>0</v>
      </c>
      <c r="S6" s="60">
        <v>36.032609999999998</v>
      </c>
      <c r="U6" s="60" t="s">
        <v>296</v>
      </c>
      <c r="V6" s="60">
        <v>0</v>
      </c>
      <c r="W6" s="60">
        <v>0</v>
      </c>
      <c r="X6" s="60">
        <v>20</v>
      </c>
      <c r="Y6" s="60">
        <v>0</v>
      </c>
      <c r="Z6" s="60">
        <v>11.807874</v>
      </c>
    </row>
    <row r="7" spans="1:27" x14ac:dyDescent="0.3">
      <c r="E7" s="60" t="s">
        <v>297</v>
      </c>
      <c r="F7" s="60">
        <v>65</v>
      </c>
      <c r="G7" s="60">
        <v>30</v>
      </c>
      <c r="H7" s="60">
        <v>20</v>
      </c>
      <c r="J7" s="60" t="s">
        <v>297</v>
      </c>
      <c r="K7" s="60">
        <v>1</v>
      </c>
      <c r="L7" s="60">
        <v>10</v>
      </c>
    </row>
    <row r="8" spans="1:27" x14ac:dyDescent="0.3">
      <c r="E8" s="60" t="s">
        <v>298</v>
      </c>
      <c r="F8" s="60">
        <v>76.332999999999998</v>
      </c>
      <c r="G8" s="60">
        <v>9.9339999999999993</v>
      </c>
      <c r="H8" s="60">
        <v>13.734</v>
      </c>
      <c r="J8" s="60" t="s">
        <v>298</v>
      </c>
      <c r="K8" s="60">
        <v>4.0179999999999998</v>
      </c>
      <c r="L8" s="60">
        <v>13.755000000000001</v>
      </c>
    </row>
    <row r="13" spans="1:27" x14ac:dyDescent="0.3">
      <c r="A13" s="64" t="s">
        <v>299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300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302</v>
      </c>
      <c r="P14" s="66"/>
      <c r="Q14" s="66"/>
      <c r="R14" s="66"/>
      <c r="S14" s="66"/>
      <c r="T14" s="66"/>
      <c r="V14" s="66" t="s">
        <v>303</v>
      </c>
      <c r="W14" s="66"/>
      <c r="X14" s="66"/>
      <c r="Y14" s="66"/>
      <c r="Z14" s="66"/>
      <c r="AA14" s="66"/>
    </row>
    <row r="15" spans="1:27" x14ac:dyDescent="0.3">
      <c r="A15" s="60"/>
      <c r="B15" s="60" t="s">
        <v>291</v>
      </c>
      <c r="C15" s="60" t="s">
        <v>292</v>
      </c>
      <c r="D15" s="60" t="s">
        <v>279</v>
      </c>
      <c r="E15" s="60" t="s">
        <v>293</v>
      </c>
      <c r="F15" s="60" t="s">
        <v>287</v>
      </c>
      <c r="H15" s="60"/>
      <c r="I15" s="60" t="s">
        <v>291</v>
      </c>
      <c r="J15" s="60" t="s">
        <v>292</v>
      </c>
      <c r="K15" s="60" t="s">
        <v>279</v>
      </c>
      <c r="L15" s="60" t="s">
        <v>293</v>
      </c>
      <c r="M15" s="60" t="s">
        <v>287</v>
      </c>
      <c r="O15" s="60"/>
      <c r="P15" s="60" t="s">
        <v>291</v>
      </c>
      <c r="Q15" s="60" t="s">
        <v>292</v>
      </c>
      <c r="R15" s="60" t="s">
        <v>279</v>
      </c>
      <c r="S15" s="60" t="s">
        <v>293</v>
      </c>
      <c r="T15" s="60" t="s">
        <v>287</v>
      </c>
      <c r="V15" s="60"/>
      <c r="W15" s="60" t="s">
        <v>291</v>
      </c>
      <c r="X15" s="60" t="s">
        <v>292</v>
      </c>
      <c r="Y15" s="60" t="s">
        <v>279</v>
      </c>
      <c r="Z15" s="60" t="s">
        <v>293</v>
      </c>
      <c r="AA15" s="60" t="s">
        <v>287</v>
      </c>
    </row>
    <row r="16" spans="1:27" x14ac:dyDescent="0.3">
      <c r="A16" s="60" t="s">
        <v>304</v>
      </c>
      <c r="B16" s="60">
        <v>430</v>
      </c>
      <c r="C16" s="60">
        <v>600</v>
      </c>
      <c r="D16" s="60">
        <v>0</v>
      </c>
      <c r="E16" s="60">
        <v>3000</v>
      </c>
      <c r="F16" s="60">
        <v>259.17759999999998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13.137741999999999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1.9395363000000001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84.075950000000006</v>
      </c>
    </row>
    <row r="23" spans="1:62" x14ac:dyDescent="0.3">
      <c r="A23" s="64" t="s">
        <v>305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306</v>
      </c>
      <c r="B24" s="66"/>
      <c r="C24" s="66"/>
      <c r="D24" s="66"/>
      <c r="E24" s="66"/>
      <c r="F24" s="66"/>
      <c r="H24" s="66" t="s">
        <v>307</v>
      </c>
      <c r="I24" s="66"/>
      <c r="J24" s="66"/>
      <c r="K24" s="66"/>
      <c r="L24" s="66"/>
      <c r="M24" s="66"/>
      <c r="O24" s="66" t="s">
        <v>308</v>
      </c>
      <c r="P24" s="66"/>
      <c r="Q24" s="66"/>
      <c r="R24" s="66"/>
      <c r="S24" s="66"/>
      <c r="T24" s="66"/>
      <c r="V24" s="66" t="s">
        <v>309</v>
      </c>
      <c r="W24" s="66"/>
      <c r="X24" s="66"/>
      <c r="Y24" s="66"/>
      <c r="Z24" s="66"/>
      <c r="AA24" s="66"/>
      <c r="AC24" s="66" t="s">
        <v>310</v>
      </c>
      <c r="AD24" s="66"/>
      <c r="AE24" s="66"/>
      <c r="AF24" s="66"/>
      <c r="AG24" s="66"/>
      <c r="AH24" s="66"/>
      <c r="AJ24" s="66" t="s">
        <v>311</v>
      </c>
      <c r="AK24" s="66"/>
      <c r="AL24" s="66"/>
      <c r="AM24" s="66"/>
      <c r="AN24" s="66"/>
      <c r="AO24" s="66"/>
      <c r="AQ24" s="66" t="s">
        <v>312</v>
      </c>
      <c r="AR24" s="66"/>
      <c r="AS24" s="66"/>
      <c r="AT24" s="66"/>
      <c r="AU24" s="66"/>
      <c r="AV24" s="66"/>
      <c r="AX24" s="66" t="s">
        <v>313</v>
      </c>
      <c r="AY24" s="66"/>
      <c r="AZ24" s="66"/>
      <c r="BA24" s="66"/>
      <c r="BB24" s="66"/>
      <c r="BC24" s="66"/>
      <c r="BE24" s="66" t="s">
        <v>314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291</v>
      </c>
      <c r="C25" s="60" t="s">
        <v>292</v>
      </c>
      <c r="D25" s="60" t="s">
        <v>279</v>
      </c>
      <c r="E25" s="60" t="s">
        <v>293</v>
      </c>
      <c r="F25" s="60" t="s">
        <v>287</v>
      </c>
      <c r="H25" s="60"/>
      <c r="I25" s="60" t="s">
        <v>291</v>
      </c>
      <c r="J25" s="60" t="s">
        <v>292</v>
      </c>
      <c r="K25" s="60" t="s">
        <v>279</v>
      </c>
      <c r="L25" s="60" t="s">
        <v>293</v>
      </c>
      <c r="M25" s="60" t="s">
        <v>287</v>
      </c>
      <c r="O25" s="60"/>
      <c r="P25" s="60" t="s">
        <v>291</v>
      </c>
      <c r="Q25" s="60" t="s">
        <v>292</v>
      </c>
      <c r="R25" s="60" t="s">
        <v>279</v>
      </c>
      <c r="S25" s="60" t="s">
        <v>293</v>
      </c>
      <c r="T25" s="60" t="s">
        <v>287</v>
      </c>
      <c r="V25" s="60"/>
      <c r="W25" s="60" t="s">
        <v>291</v>
      </c>
      <c r="X25" s="60" t="s">
        <v>292</v>
      </c>
      <c r="Y25" s="60" t="s">
        <v>279</v>
      </c>
      <c r="Z25" s="60" t="s">
        <v>293</v>
      </c>
      <c r="AA25" s="60" t="s">
        <v>287</v>
      </c>
      <c r="AC25" s="60"/>
      <c r="AD25" s="60" t="s">
        <v>291</v>
      </c>
      <c r="AE25" s="60" t="s">
        <v>292</v>
      </c>
      <c r="AF25" s="60" t="s">
        <v>279</v>
      </c>
      <c r="AG25" s="60" t="s">
        <v>293</v>
      </c>
      <c r="AH25" s="60" t="s">
        <v>287</v>
      </c>
      <c r="AJ25" s="60"/>
      <c r="AK25" s="60" t="s">
        <v>291</v>
      </c>
      <c r="AL25" s="60" t="s">
        <v>292</v>
      </c>
      <c r="AM25" s="60" t="s">
        <v>279</v>
      </c>
      <c r="AN25" s="60" t="s">
        <v>293</v>
      </c>
      <c r="AO25" s="60" t="s">
        <v>287</v>
      </c>
      <c r="AQ25" s="60"/>
      <c r="AR25" s="60" t="s">
        <v>291</v>
      </c>
      <c r="AS25" s="60" t="s">
        <v>292</v>
      </c>
      <c r="AT25" s="60" t="s">
        <v>279</v>
      </c>
      <c r="AU25" s="60" t="s">
        <v>293</v>
      </c>
      <c r="AV25" s="60" t="s">
        <v>331</v>
      </c>
      <c r="AX25" s="60"/>
      <c r="AY25" s="60" t="s">
        <v>332</v>
      </c>
      <c r="AZ25" s="60" t="s">
        <v>335</v>
      </c>
      <c r="BA25" s="60" t="s">
        <v>336</v>
      </c>
      <c r="BB25" s="60" t="s">
        <v>337</v>
      </c>
      <c r="BC25" s="60" t="s">
        <v>331</v>
      </c>
      <c r="BE25" s="60"/>
      <c r="BF25" s="60" t="s">
        <v>332</v>
      </c>
      <c r="BG25" s="60" t="s">
        <v>335</v>
      </c>
      <c r="BH25" s="60" t="s">
        <v>336</v>
      </c>
      <c r="BI25" s="60" t="s">
        <v>337</v>
      </c>
      <c r="BJ25" s="60" t="s">
        <v>331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81.585859999999997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0.89719254000000004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1.0315646000000001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7.8878526999999998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0.69671755999999996</v>
      </c>
      <c r="AJ26" s="60" t="s">
        <v>338</v>
      </c>
      <c r="AK26" s="60">
        <v>320</v>
      </c>
      <c r="AL26" s="60">
        <v>400</v>
      </c>
      <c r="AM26" s="60">
        <v>0</v>
      </c>
      <c r="AN26" s="60">
        <v>1000</v>
      </c>
      <c r="AO26" s="60">
        <v>276.85748000000001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3.0321340000000001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1.6196988000000001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4.6746699999999999</v>
      </c>
    </row>
    <row r="33" spans="1:68" x14ac:dyDescent="0.3">
      <c r="A33" s="64" t="s">
        <v>315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317</v>
      </c>
      <c r="W34" s="66"/>
      <c r="X34" s="66"/>
      <c r="Y34" s="66"/>
      <c r="Z34" s="66"/>
      <c r="AA34" s="66"/>
      <c r="AC34" s="66" t="s">
        <v>318</v>
      </c>
      <c r="AD34" s="66"/>
      <c r="AE34" s="66"/>
      <c r="AF34" s="66"/>
      <c r="AG34" s="66"/>
      <c r="AH34" s="66"/>
      <c r="AJ34" s="66" t="s">
        <v>319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291</v>
      </c>
      <c r="C35" s="60" t="s">
        <v>292</v>
      </c>
      <c r="D35" s="60" t="s">
        <v>279</v>
      </c>
      <c r="E35" s="60" t="s">
        <v>293</v>
      </c>
      <c r="F35" s="60" t="s">
        <v>331</v>
      </c>
      <c r="H35" s="60"/>
      <c r="I35" s="60" t="s">
        <v>291</v>
      </c>
      <c r="J35" s="60" t="s">
        <v>335</v>
      </c>
      <c r="K35" s="60" t="s">
        <v>279</v>
      </c>
      <c r="L35" s="60" t="s">
        <v>293</v>
      </c>
      <c r="M35" s="60" t="s">
        <v>287</v>
      </c>
      <c r="O35" s="60"/>
      <c r="P35" s="60" t="s">
        <v>332</v>
      </c>
      <c r="Q35" s="60" t="s">
        <v>292</v>
      </c>
      <c r="R35" s="60" t="s">
        <v>336</v>
      </c>
      <c r="S35" s="60" t="s">
        <v>293</v>
      </c>
      <c r="T35" s="60" t="s">
        <v>287</v>
      </c>
      <c r="V35" s="60"/>
      <c r="W35" s="60" t="s">
        <v>332</v>
      </c>
      <c r="X35" s="60" t="s">
        <v>292</v>
      </c>
      <c r="Y35" s="60" t="s">
        <v>279</v>
      </c>
      <c r="Z35" s="60" t="s">
        <v>337</v>
      </c>
      <c r="AA35" s="60" t="s">
        <v>287</v>
      </c>
      <c r="AC35" s="60"/>
      <c r="AD35" s="60" t="s">
        <v>291</v>
      </c>
      <c r="AE35" s="60" t="s">
        <v>335</v>
      </c>
      <c r="AF35" s="60" t="s">
        <v>279</v>
      </c>
      <c r="AG35" s="60" t="s">
        <v>337</v>
      </c>
      <c r="AH35" s="60" t="s">
        <v>331</v>
      </c>
      <c r="AJ35" s="60"/>
      <c r="AK35" s="60" t="s">
        <v>332</v>
      </c>
      <c r="AL35" s="60" t="s">
        <v>292</v>
      </c>
      <c r="AM35" s="60" t="s">
        <v>336</v>
      </c>
      <c r="AN35" s="60" t="s">
        <v>293</v>
      </c>
      <c r="AO35" s="60" t="s">
        <v>287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194.18625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623.79474000000005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2263.9353000000001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1479.7261000000001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41.596885999999998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50.883316000000001</v>
      </c>
    </row>
    <row r="43" spans="1:68" x14ac:dyDescent="0.3">
      <c r="A43" s="64" t="s">
        <v>320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321</v>
      </c>
      <c r="B44" s="66"/>
      <c r="C44" s="66"/>
      <c r="D44" s="66"/>
      <c r="E44" s="66"/>
      <c r="F44" s="66"/>
      <c r="H44" s="66" t="s">
        <v>276</v>
      </c>
      <c r="I44" s="66"/>
      <c r="J44" s="66"/>
      <c r="K44" s="66"/>
      <c r="L44" s="66"/>
      <c r="M44" s="66"/>
      <c r="O44" s="66" t="s">
        <v>322</v>
      </c>
      <c r="P44" s="66"/>
      <c r="Q44" s="66"/>
      <c r="R44" s="66"/>
      <c r="S44" s="66"/>
      <c r="T44" s="66"/>
      <c r="V44" s="66" t="s">
        <v>323</v>
      </c>
      <c r="W44" s="66"/>
      <c r="X44" s="66"/>
      <c r="Y44" s="66"/>
      <c r="Z44" s="66"/>
      <c r="AA44" s="66"/>
      <c r="AC44" s="66" t="s">
        <v>324</v>
      </c>
      <c r="AD44" s="66"/>
      <c r="AE44" s="66"/>
      <c r="AF44" s="66"/>
      <c r="AG44" s="66"/>
      <c r="AH44" s="66"/>
      <c r="AJ44" s="66" t="s">
        <v>339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291</v>
      </c>
      <c r="C45" s="60" t="s">
        <v>292</v>
      </c>
      <c r="D45" s="60" t="s">
        <v>279</v>
      </c>
      <c r="E45" s="60" t="s">
        <v>293</v>
      </c>
      <c r="F45" s="60" t="s">
        <v>287</v>
      </c>
      <c r="H45" s="60"/>
      <c r="I45" s="60" t="s">
        <v>291</v>
      </c>
      <c r="J45" s="60" t="s">
        <v>292</v>
      </c>
      <c r="K45" s="60" t="s">
        <v>279</v>
      </c>
      <c r="L45" s="60" t="s">
        <v>337</v>
      </c>
      <c r="M45" s="60" t="s">
        <v>287</v>
      </c>
      <c r="O45" s="60"/>
      <c r="P45" s="60" t="s">
        <v>291</v>
      </c>
      <c r="Q45" s="60" t="s">
        <v>335</v>
      </c>
      <c r="R45" s="60" t="s">
        <v>279</v>
      </c>
      <c r="S45" s="60" t="s">
        <v>293</v>
      </c>
      <c r="T45" s="60" t="s">
        <v>287</v>
      </c>
      <c r="V45" s="60"/>
      <c r="W45" s="60" t="s">
        <v>291</v>
      </c>
      <c r="X45" s="60" t="s">
        <v>292</v>
      </c>
      <c r="Y45" s="60" t="s">
        <v>279</v>
      </c>
      <c r="Z45" s="60" t="s">
        <v>293</v>
      </c>
      <c r="AA45" s="60" t="s">
        <v>331</v>
      </c>
      <c r="AC45" s="60"/>
      <c r="AD45" s="60" t="s">
        <v>291</v>
      </c>
      <c r="AE45" s="60" t="s">
        <v>292</v>
      </c>
      <c r="AF45" s="60" t="s">
        <v>279</v>
      </c>
      <c r="AG45" s="60" t="s">
        <v>293</v>
      </c>
      <c r="AH45" s="60" t="s">
        <v>287</v>
      </c>
      <c r="AJ45" s="60"/>
      <c r="AK45" s="60" t="s">
        <v>332</v>
      </c>
      <c r="AL45" s="60" t="s">
        <v>335</v>
      </c>
      <c r="AM45" s="60" t="s">
        <v>279</v>
      </c>
      <c r="AN45" s="60" t="s">
        <v>293</v>
      </c>
      <c r="AO45" s="60" t="s">
        <v>287</v>
      </c>
      <c r="AQ45" s="60"/>
      <c r="AR45" s="60" t="s">
        <v>291</v>
      </c>
      <c r="AS45" s="60" t="s">
        <v>292</v>
      </c>
      <c r="AT45" s="60" t="s">
        <v>279</v>
      </c>
      <c r="AU45" s="60" t="s">
        <v>293</v>
      </c>
      <c r="AV45" s="60" t="s">
        <v>287</v>
      </c>
      <c r="AX45" s="60"/>
      <c r="AY45" s="60" t="s">
        <v>291</v>
      </c>
      <c r="AZ45" s="60" t="s">
        <v>335</v>
      </c>
      <c r="BA45" s="60" t="s">
        <v>336</v>
      </c>
      <c r="BB45" s="60" t="s">
        <v>293</v>
      </c>
      <c r="BC45" s="60" t="s">
        <v>287</v>
      </c>
      <c r="BE45" s="60"/>
      <c r="BF45" s="60" t="s">
        <v>332</v>
      </c>
      <c r="BG45" s="60" t="s">
        <v>292</v>
      </c>
      <c r="BH45" s="60" t="s">
        <v>279</v>
      </c>
      <c r="BI45" s="60" t="s">
        <v>337</v>
      </c>
      <c r="BJ45" s="60" t="s">
        <v>287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6.2455753999999999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4.7230816000000004</v>
      </c>
      <c r="O46" s="60" t="s">
        <v>328</v>
      </c>
      <c r="P46" s="60">
        <v>600</v>
      </c>
      <c r="Q46" s="60">
        <v>800</v>
      </c>
      <c r="R46" s="60">
        <v>0</v>
      </c>
      <c r="S46" s="60">
        <v>10000</v>
      </c>
      <c r="T46" s="60">
        <v>299.14109999999999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8.2794989999999992E-3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1.6270405999999999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53.685250000000003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56.048946000000001</v>
      </c>
      <c r="AX46" s="60" t="s">
        <v>329</v>
      </c>
      <c r="AY46" s="60"/>
      <c r="AZ46" s="60"/>
      <c r="BA46" s="60"/>
      <c r="BB46" s="60"/>
      <c r="BC46" s="60"/>
      <c r="BE46" s="60" t="s">
        <v>330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8" sqref="I2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340</v>
      </c>
      <c r="B2" s="55" t="s">
        <v>341</v>
      </c>
      <c r="C2" s="55" t="s">
        <v>277</v>
      </c>
      <c r="D2" s="55">
        <v>58</v>
      </c>
      <c r="E2" s="55">
        <v>1188.415</v>
      </c>
      <c r="F2" s="55">
        <v>200.27179000000001</v>
      </c>
      <c r="G2" s="55">
        <v>26.062245999999998</v>
      </c>
      <c r="H2" s="55">
        <v>15.164507</v>
      </c>
      <c r="I2" s="55">
        <v>10.897739</v>
      </c>
      <c r="J2" s="55">
        <v>36.032609999999998</v>
      </c>
      <c r="K2" s="55">
        <v>18.859055000000001</v>
      </c>
      <c r="L2" s="55">
        <v>17.173555</v>
      </c>
      <c r="M2" s="55">
        <v>11.807874</v>
      </c>
      <c r="N2" s="55">
        <v>1.4227103000000001</v>
      </c>
      <c r="O2" s="55">
        <v>6.4015459999999997</v>
      </c>
      <c r="P2" s="55">
        <v>412.87993999999998</v>
      </c>
      <c r="Q2" s="55">
        <v>10.935138999999999</v>
      </c>
      <c r="R2" s="55">
        <v>259.17759999999998</v>
      </c>
      <c r="S2" s="55">
        <v>97.162419999999997</v>
      </c>
      <c r="T2" s="55">
        <v>1944.1822999999999</v>
      </c>
      <c r="U2" s="55">
        <v>1.9395363000000001</v>
      </c>
      <c r="V2" s="55">
        <v>13.137741999999999</v>
      </c>
      <c r="W2" s="55">
        <v>84.075950000000006</v>
      </c>
      <c r="X2" s="55">
        <v>81.585859999999997</v>
      </c>
      <c r="Y2" s="55">
        <v>0.89719254000000004</v>
      </c>
      <c r="Z2" s="55">
        <v>1.0315646000000001</v>
      </c>
      <c r="AA2" s="55">
        <v>7.8878526999999998</v>
      </c>
      <c r="AB2" s="55">
        <v>0.69671755999999996</v>
      </c>
      <c r="AC2" s="55">
        <v>276.85748000000001</v>
      </c>
      <c r="AD2" s="55">
        <v>3.0321340000000001</v>
      </c>
      <c r="AE2" s="55">
        <v>1.6196988000000001</v>
      </c>
      <c r="AF2" s="55">
        <v>4.6746699999999999</v>
      </c>
      <c r="AG2" s="55">
        <v>194.18625</v>
      </c>
      <c r="AH2" s="55">
        <v>118.375725</v>
      </c>
      <c r="AI2" s="55">
        <v>75.810524000000001</v>
      </c>
      <c r="AJ2" s="55">
        <v>623.79474000000005</v>
      </c>
      <c r="AK2" s="55">
        <v>2263.9353000000001</v>
      </c>
      <c r="AL2" s="55">
        <v>41.596885999999998</v>
      </c>
      <c r="AM2" s="55">
        <v>1479.7261000000001</v>
      </c>
      <c r="AN2" s="55">
        <v>50.883316000000001</v>
      </c>
      <c r="AO2" s="55">
        <v>6.2455753999999999</v>
      </c>
      <c r="AP2" s="55">
        <v>3.9800553000000001</v>
      </c>
      <c r="AQ2" s="55">
        <v>2.26552</v>
      </c>
      <c r="AR2" s="55">
        <v>4.7230816000000004</v>
      </c>
      <c r="AS2" s="55">
        <v>299.14109999999999</v>
      </c>
      <c r="AT2" s="55">
        <v>8.2794989999999992E-3</v>
      </c>
      <c r="AU2" s="55">
        <v>1.6270405999999999</v>
      </c>
      <c r="AV2" s="55">
        <v>53.685250000000003</v>
      </c>
      <c r="AW2" s="55">
        <v>56.048946000000001</v>
      </c>
      <c r="AX2" s="55">
        <v>2.8458225E-2</v>
      </c>
      <c r="AY2" s="55">
        <v>0.48695632999999999</v>
      </c>
      <c r="AZ2" s="55">
        <v>349.17489999999998</v>
      </c>
      <c r="BA2" s="55">
        <v>17.184840999999999</v>
      </c>
      <c r="BB2" s="55">
        <v>5.0580790000000002</v>
      </c>
      <c r="BC2" s="55">
        <v>6.4827146999999998</v>
      </c>
      <c r="BD2" s="55">
        <v>5.6122610000000002</v>
      </c>
      <c r="BE2" s="55">
        <v>0.20748547000000001</v>
      </c>
      <c r="BF2" s="55">
        <v>0.98240959999999999</v>
      </c>
      <c r="BG2" s="55">
        <v>2.7754896000000001E-3</v>
      </c>
      <c r="BH2" s="55">
        <v>3.4300353999999998E-3</v>
      </c>
      <c r="BI2" s="55">
        <v>2.8804194000000001E-3</v>
      </c>
      <c r="BJ2" s="55">
        <v>1.6058234000000001E-2</v>
      </c>
      <c r="BK2" s="55">
        <v>2.1349920000000001E-4</v>
      </c>
      <c r="BL2" s="55">
        <v>0.11229425</v>
      </c>
      <c r="BM2" s="55">
        <v>1.4049914999999999</v>
      </c>
      <c r="BN2" s="55">
        <v>0.44915178</v>
      </c>
      <c r="BO2" s="55">
        <v>34.455765</v>
      </c>
      <c r="BP2" s="55">
        <v>5.2235474999999996</v>
      </c>
      <c r="BQ2" s="55">
        <v>11.899115999999999</v>
      </c>
      <c r="BR2" s="55">
        <v>50.108013</v>
      </c>
      <c r="BS2" s="55">
        <v>16.641487000000001</v>
      </c>
      <c r="BT2" s="55">
        <v>4.4078584000000003</v>
      </c>
      <c r="BU2" s="55">
        <v>2.1851658999999999E-2</v>
      </c>
      <c r="BV2" s="55">
        <v>7.5485133999999999E-3</v>
      </c>
      <c r="BW2" s="55">
        <v>0.33404908</v>
      </c>
      <c r="BX2" s="55">
        <v>0.56971329999999998</v>
      </c>
      <c r="BY2" s="55">
        <v>9.6242309999999998E-2</v>
      </c>
      <c r="BZ2" s="55">
        <v>7.730991E-4</v>
      </c>
      <c r="CA2" s="55">
        <v>1.347108</v>
      </c>
      <c r="CB2" s="55">
        <v>2.0449904000000001E-3</v>
      </c>
      <c r="CC2" s="55">
        <v>7.5735696000000005E-2</v>
      </c>
      <c r="CD2" s="55">
        <v>0.34852855999999999</v>
      </c>
      <c r="CE2" s="55">
        <v>2.0527171E-2</v>
      </c>
      <c r="CF2" s="55">
        <v>6.9474620000000001E-2</v>
      </c>
      <c r="CG2" s="55">
        <v>4.9500000000000003E-7</v>
      </c>
      <c r="CH2" s="55">
        <v>1.1037427000000001E-2</v>
      </c>
      <c r="CI2" s="55">
        <v>2.5328374000000002E-3</v>
      </c>
      <c r="CJ2" s="55">
        <v>0.87734276</v>
      </c>
      <c r="CK2" s="55">
        <v>5.1859556999999997E-3</v>
      </c>
      <c r="CL2" s="55">
        <v>0.72622909999999996</v>
      </c>
      <c r="CM2" s="55">
        <v>1.4261847999999999</v>
      </c>
      <c r="CN2" s="55">
        <v>886.7432</v>
      </c>
      <c r="CO2" s="55">
        <v>1484.9526000000001</v>
      </c>
      <c r="CP2" s="55">
        <v>595.04759999999999</v>
      </c>
      <c r="CQ2" s="55">
        <v>270.42293999999998</v>
      </c>
      <c r="CR2" s="55">
        <v>140.38971000000001</v>
      </c>
      <c r="CS2" s="55">
        <v>224.42386999999999</v>
      </c>
      <c r="CT2" s="55">
        <v>851.27350000000001</v>
      </c>
      <c r="CU2" s="55">
        <v>414.8716</v>
      </c>
      <c r="CV2" s="55">
        <v>771.01056000000005</v>
      </c>
      <c r="CW2" s="55">
        <v>433.01477</v>
      </c>
      <c r="CX2" s="55">
        <v>150.36392000000001</v>
      </c>
      <c r="CY2" s="55">
        <v>1227.2284999999999</v>
      </c>
      <c r="CZ2" s="55">
        <v>475.47147000000001</v>
      </c>
      <c r="DA2" s="55">
        <v>1191.2705000000001</v>
      </c>
      <c r="DB2" s="55">
        <v>1322.1312</v>
      </c>
      <c r="DC2" s="55">
        <v>1539.3208</v>
      </c>
      <c r="DD2" s="55">
        <v>2551.2597999999998</v>
      </c>
      <c r="DE2" s="55">
        <v>400.83075000000002</v>
      </c>
      <c r="DF2" s="55">
        <v>1686.973</v>
      </c>
      <c r="DG2" s="55">
        <v>552.23566000000005</v>
      </c>
      <c r="DH2" s="55">
        <v>16.921534999999999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17.184840999999999</v>
      </c>
      <c r="B6">
        <f>BB2</f>
        <v>5.0580790000000002</v>
      </c>
      <c r="C6">
        <f>BC2</f>
        <v>6.4827146999999998</v>
      </c>
      <c r="D6">
        <f>BD2</f>
        <v>5.6122610000000002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23080</v>
      </c>
      <c r="C2" s="51">
        <f ca="1">YEAR(TODAY())-YEAR(B2)+IF(TODAY()&gt;=DATE(YEAR(TODAY()),MONTH(B2),DAY(B2)),0,-1)</f>
        <v>58</v>
      </c>
      <c r="E2" s="47">
        <v>156.9</v>
      </c>
      <c r="F2" s="48" t="s">
        <v>275</v>
      </c>
      <c r="G2" s="47">
        <v>51.4</v>
      </c>
      <c r="H2" s="46" t="s">
        <v>40</v>
      </c>
      <c r="I2" s="67">
        <f>ROUND(G3/E3^2,1)</f>
        <v>20.9</v>
      </c>
    </row>
    <row r="3" spans="1:9" x14ac:dyDescent="0.3">
      <c r="E3" s="46">
        <f>E2/100</f>
        <v>1.569</v>
      </c>
      <c r="F3" s="46" t="s">
        <v>39</v>
      </c>
      <c r="G3" s="46">
        <f>G2</f>
        <v>51.4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44432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박나연, ID : H1900867)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30일 08:54:18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6" sqref="AB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44432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58</v>
      </c>
      <c r="G12" s="132"/>
      <c r="H12" s="132"/>
      <c r="I12" s="132"/>
      <c r="K12" s="123">
        <f>'개인정보 및 신체계측 입력'!E2</f>
        <v>156.9</v>
      </c>
      <c r="L12" s="124"/>
      <c r="M12" s="117">
        <f>'개인정보 및 신체계측 입력'!G2</f>
        <v>51.4</v>
      </c>
      <c r="N12" s="118"/>
      <c r="O12" s="113" t="s">
        <v>270</v>
      </c>
      <c r="P12" s="107"/>
      <c r="Q12" s="110">
        <f>'개인정보 및 신체계측 입력'!I2</f>
        <v>20.9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박나연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76.332999999999998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9.9339999999999993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13.734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0.9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13.8</v>
      </c>
      <c r="L72" s="34" t="s">
        <v>52</v>
      </c>
      <c r="M72" s="34">
        <f>ROUND('DRIs DATA'!K8,1)</f>
        <v>4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34.56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109.48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81.59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46.45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24.27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150.93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62.46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2021-08-30T00:19:20Z</dcterms:modified>
</cp:coreProperties>
</file>