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<sst xmlns="http://schemas.openxmlformats.org/spreadsheetml/2006/main" count="692" uniqueCount="348">
  <si>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</si>
  <si>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</si>
  <si>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</si>
  <si>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</si>
  <si>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</si>
  <si>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</si>
  <si>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</si>
  <si>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</si>
  <si>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</si>
  <si>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</si>
  <si>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</si>
  <si>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</si>
  <si>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</si>
  <si>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</si>
  <si>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</si>
  <si>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</si>
  <si>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</si>
  <si>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</si>
  <si>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</si>
  <si>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</si>
  <si>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</si>
  <si>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</si>
  <si>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</si>
  <si>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</si>
  <si>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</si>
  <si>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</si>
  <si>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</si>
  <si>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</si>
  <si>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</si>
  <si>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</si>
  <si>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</si>
  <si>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</si>
  <si>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</si>
  <si>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</si>
  <si>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</si>
  <si>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</si>
  <si>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</si>
  <si>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</si>
  <si>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</si>
  <si>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</si>
  <si>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</si>
  <si>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</si>
  <si>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</si>
  <si>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</si>
  <si>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</si>
  <si>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</si>
  <si>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</si>
  <si>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</si>
  <si>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</si>
  <si>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</si>
  <si>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</si>
  <si>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</si>
  <si>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</si>
  <si>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</si>
  <si>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</si>
  <si>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</si>
  <si>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</si>
  <si>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</si>
  <si>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</si>
  <si>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</si>
  <si>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</si>
  <si>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</si>
  <si>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</si>
  <si>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</si>
  <si>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</si>
  <si>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</si>
  <si>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</si>
  <si>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</si>
  <si>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</si>
  <si>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</si>
  <si>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</si>
  <si>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</si>
  <si>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</si>
  <si>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</si>
  <si>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</si>
  <si>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</si>
  <si>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</si>
  <si>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</si>
  <si>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</si>
  <si>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</si>
  <si>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</si>
  <si>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</si>
  <si>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</si>
  <si>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</si>
  <si>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</si>
  <si>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</si>
  <si>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</si>
  <si>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</si>
  <si>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</si>
  <si>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</si>
  <si>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</si>
  <si>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</si>
  <si>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</si>
  <si>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</si>
  <si>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</si>
  <si>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</si>
  <si>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</si>
  <si>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</si>
  <si>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</si>
  <si>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</si>
  <si>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</si>
  <si>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</si>
  <si>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</si>
  <si>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</si>
  <si>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</si>
  <si>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</si>
  <si>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</si>
  <si>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</si>
  <si>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</si>
  <si>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</si>
  <si>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</si>
  <si>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</si>
  <si>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</si>
  <si>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</si>
  <si>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</si>
  <si>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</si>
  <si>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</si>
  <si>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</si>
  <si>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</si>
  <si>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</si>
  <si>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</si>
  <si>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</si>
  <si>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</si>
  <si>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</si>
  <si>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</si>
  <si>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</si>
  <si>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</si>
  <si>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</si>
  <si>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</si>
  <si>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</si>
  <si>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</si>
  <si>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</si>
  <si>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</si>
  <si>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</si>
  <si>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</si>
  <si>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</si>
  <si>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</si>
  <si>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</si>
  <si>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</si>
  <si>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</si>
  <si>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</si>
  <si>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</si>
  <si>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</si>
  <si>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</si>
  <si>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</si>
  <si>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</si>
  <si>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</si>
  <si>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</si>
  <si>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</si>
  <si>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</si>
  <si>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</si>
  <si>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</si>
  <si>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</si>
  <si>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</si>
  <si>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</si>
  <si>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</si>
  <si>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</si>
  <si>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</si>
  <si>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</si>
  <si>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</si>
  <si>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</si>
  <si>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</si>
  <si>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</si>
  <si>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</si>
  <si>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</si>
  <si>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</si>
  <si>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</si>
  <si>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</si>
  <si>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</si>
  <si>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</si>
  <si>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</si>
  <si>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</si>
  <si>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</si>
  <si>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</si>
  <si>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</si>
  <si>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</si>
  <si>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</si>
  <si>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</si>
  <si>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</si>
  <si>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</si>
  <si>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</si>
  <si>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</si>
  <si>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</si>
  <si>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</si>
  <si>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</si>
  <si>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</si>
  <si>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</si>
  <si>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</si>
  <si>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</si>
  <si>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</si>
  <si>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</si>
  <si>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</si>
  <si>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</si>
  <si>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</si>
  <si>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</si>
  <si>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</si>
  <si>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</si>
  <si>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</si>
  <si>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</si>
  <si>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</si>
  <si>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</si>
  <si>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</si>
  <si>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</si>
  <si>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</si>
  <si>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</si>
  <si>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</si>
  <si>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</si>
  <si>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</si>
  <si>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</si>
  <si>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</si>
  <si>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</si>
  <si>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</si>
  <si>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</si>
  <si>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</si>
  <si>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</si>
  <si>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</si>
  <si>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</si>
  <si>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</si>
  <si>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</si>
  <si>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</si>
  <si>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</si>
  <si>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</si>
  <si>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</si>
  <si>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</si>
  <si>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</si>
  <si>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</si>
  <si>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</si>
  <si>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</si>
  <si>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</si>
  <si>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</si>
  <si>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</si>
  <si>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</si>
  <si>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</si>
  <si>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</si>
  <si>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</si>
  <si>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</si>
  <si>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</si>
  <si>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</si>
  <si>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</si>
  <si>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</si>
  <si>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</si>
  <si>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</si>
  <si>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</si>
  <si>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</si>
  <si>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</si>
  <si>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</si>
  <si>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</si>
  <si>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</si>
  <si>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</si>
  <si>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</si>
  <si>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</si>
  <si>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</si>
  <si>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</si>
  <si>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</si>
  <si>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</si>
  <si>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</si>
  <si>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</si>
  <si>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</si>
  <si>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</si>
  <si>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</si>
  <si>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</si>
  <si>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</si>
  <si>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</si>
  <si>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</si>
  <si>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</si>
  <si>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</si>
  <si>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</si>
  <si>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</si>
  <si>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</si>
  <si>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</si>
  <si>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</si>
  <si>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</si>
  <si>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</si>
  <si>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</si>
  <si>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</si>
  <si>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</si>
  <si>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필요추정량</t>
    <phoneticPr fontId="1" type="noConversion"/>
  </si>
  <si>
    <t>충분섭취량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</si>
  <si>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</si>
  <si>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</si>
  <si>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</si>
  <si>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</si>
  <si>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</si>
  <si>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</si>
  <si>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</si>
  <si>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</si>
  <si>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</si>
  <si>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</si>
  <si>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</si>
  <si>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</si>
  <si>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</si>
  <si>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</si>
  <si>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</si>
  <si>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엽산</t>
    <phoneticPr fontId="1" type="noConversion"/>
  </si>
  <si>
    <t>다량 무기질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</si>
  <si>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</si>
  <si>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</si>
  <si>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</si>
  <si>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</si>
  <si>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</si>
  <si>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</si>
  <si>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</si>
  <si>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크롬(ug/일)</t>
    <phoneticPr fontId="1" type="noConversion"/>
  </si>
  <si>
    <t>M</t>
  </si>
  <si>
    <t>정보</t>
    <phoneticPr fontId="1" type="noConversion"/>
  </si>
  <si>
    <t>(설문지 : FFQ 95문항 설문지, 사용자 : 최재영, ID : H1900871)</t>
  </si>
  <si>
    <t>출력시각</t>
    <phoneticPr fontId="1" type="noConversion"/>
  </si>
  <si>
    <t>2021년 08월 30일 16:36:15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</si>
  <si>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</si>
  <si>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</si>
  <si>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</si>
  <si>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</si>
  <si>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</si>
  <si>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</si>
  <si>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섭취량</t>
    <phoneticPr fontId="1" type="noConversion"/>
  </si>
  <si>
    <t>탄수화물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</si>
  <si>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</si>
  <si>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</si>
  <si>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</si>
  <si>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</si>
  <si>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</si>
  <si>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</si>
  <si>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</si>
  <si>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</si>
  <si>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</si>
  <si>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</si>
  <si>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비타민K</t>
    <phoneticPr fontId="1" type="noConversion"/>
  </si>
  <si>
    <t>상한섭취량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</si>
  <si>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</si>
  <si>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</si>
  <si>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</si>
  <si>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</si>
  <si>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</si>
  <si>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</si>
  <si>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</si>
  <si>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</si>
  <si>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</si>
  <si>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</si>
  <si>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</si>
  <si>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</si>
  <si>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</si>
  <si>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</si>
  <si>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</si>
  <si>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</si>
  <si>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구리(ug/일)</t>
    <phoneticPr fontId="1" type="noConversion"/>
  </si>
  <si>
    <t>몰리브덴(ug/일)</t>
    <phoneticPr fontId="1" type="noConversion"/>
  </si>
  <si>
    <t>H1900871</t>
  </si>
  <si>
    <t>최재영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</si>
</sst>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99.595429999999993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857296"/>
        <c:axId val="265816400"/>
      </c:barChart>
      <c:catAx>
        <c:axId val="26585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816400"/>
        <c:crosses val="autoZero"/>
        <c:auto val="1"/>
        <c:lblAlgn val="ctr"/>
        <c:lblOffset val="100"/>
        <c:noMultiLvlLbl val="0"/>
      </c:catAx>
      <c:valAx>
        <c:axId val="265816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85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3.9347458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7216"/>
        <c:axId val="266437608"/>
      </c:barChart>
      <c:catAx>
        <c:axId val="26643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7608"/>
        <c:crosses val="autoZero"/>
        <c:auto val="1"/>
        <c:lblAlgn val="ctr"/>
        <c:lblOffset val="100"/>
        <c:noMultiLvlLbl val="0"/>
      </c:catAx>
      <c:valAx>
        <c:axId val="266437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2.0041852000000002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2512"/>
        <c:axId val="266432904"/>
      </c:barChart>
      <c:catAx>
        <c:axId val="26643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2904"/>
        <c:crosses val="autoZero"/>
        <c:auto val="1"/>
        <c:lblAlgn val="ctr"/>
        <c:lblOffset val="100"/>
        <c:noMultiLvlLbl val="0"/>
      </c:catAx>
      <c:valAx>
        <c:axId val="266432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1752.1478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46000"/>
        <c:axId val="266848744"/>
      </c:barChart>
      <c:catAx>
        <c:axId val="26684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48744"/>
        <c:crosses val="autoZero"/>
        <c:auto val="1"/>
        <c:lblAlgn val="ctr"/>
        <c:lblOffset val="100"/>
        <c:noMultiLvlLbl val="0"/>
      </c:catAx>
      <c:valAx>
        <c:axId val="266848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4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4058.9407000000001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47176"/>
        <c:axId val="266847960"/>
      </c:barChart>
      <c:catAx>
        <c:axId val="26684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47960"/>
        <c:crosses val="autoZero"/>
        <c:auto val="1"/>
        <c:lblAlgn val="ctr"/>
        <c:lblOffset val="100"/>
        <c:noMultiLvlLbl val="0"/>
      </c:catAx>
      <c:valAx>
        <c:axId val="2668479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4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204.26875000000001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49528"/>
        <c:axId val="266847568"/>
      </c:barChart>
      <c:catAx>
        <c:axId val="266849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47568"/>
        <c:crosses val="autoZero"/>
        <c:auto val="1"/>
        <c:lblAlgn val="ctr"/>
        <c:lblOffset val="100"/>
        <c:noMultiLvlLbl val="0"/>
      </c:catAx>
      <c:valAx>
        <c:axId val="266847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4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178.34032999999999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49920"/>
        <c:axId val="266850312"/>
      </c:barChart>
      <c:catAx>
        <c:axId val="26684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50312"/>
        <c:crosses val="autoZero"/>
        <c:auto val="1"/>
        <c:lblAlgn val="ctr"/>
        <c:lblOffset val="100"/>
        <c:noMultiLvlLbl val="0"/>
      </c:catAx>
      <c:valAx>
        <c:axId val="26685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4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15.809487000000001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51880"/>
        <c:axId val="266852272"/>
      </c:barChart>
      <c:catAx>
        <c:axId val="26685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52272"/>
        <c:crosses val="autoZero"/>
        <c:auto val="1"/>
        <c:lblAlgn val="ctr"/>
        <c:lblOffset val="100"/>
        <c:noMultiLvlLbl val="0"/>
      </c:catAx>
      <c:valAx>
        <c:axId val="266852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5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1119.8620000000001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49136"/>
        <c:axId val="266853448"/>
      </c:barChart>
      <c:catAx>
        <c:axId val="26684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853448"/>
        <c:crosses val="autoZero"/>
        <c:auto val="1"/>
        <c:lblAlgn val="ctr"/>
        <c:lblOffset val="100"/>
        <c:noMultiLvlLbl val="0"/>
      </c:catAx>
      <c:valAx>
        <c:axId val="266853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4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4.5324813999999998E-2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853056"/>
        <c:axId val="267402136"/>
      </c:barChart>
      <c:catAx>
        <c:axId val="26685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2136"/>
        <c:crosses val="autoZero"/>
        <c:auto val="1"/>
        <c:lblAlgn val="ctr"/>
        <c:lblOffset val="100"/>
        <c:noMultiLvlLbl val="0"/>
      </c:catAx>
      <c:valAx>
        <c:axId val="267402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85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5.0929609999999998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7402528"/>
        <c:axId val="267400960"/>
      </c:barChart>
      <c:catAx>
        <c:axId val="26740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0960"/>
        <c:crosses val="autoZero"/>
        <c:auto val="1"/>
        <c:lblAlgn val="ctr"/>
        <c:lblOffset val="100"/>
        <c:noMultiLvlLbl val="0"/>
      </c:catAx>
      <c:valAx>
        <c:axId val="267400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740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32.731921999999997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009064"/>
        <c:axId val="266010240"/>
      </c:barChart>
      <c:catAx>
        <c:axId val="26600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010240"/>
        <c:crosses val="autoZero"/>
        <c:auto val="1"/>
        <c:lblAlgn val="ctr"/>
        <c:lblOffset val="100"/>
        <c:noMultiLvlLbl val="0"/>
      </c:catAx>
      <c:valAx>
        <c:axId val="266010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00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357.70728000000003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7401744"/>
        <c:axId val="267402920"/>
      </c:barChart>
      <c:catAx>
        <c:axId val="26740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2920"/>
        <c:crosses val="autoZero"/>
        <c:auto val="1"/>
        <c:lblAlgn val="ctr"/>
        <c:lblOffset val="100"/>
        <c:noMultiLvlLbl val="0"/>
      </c:catAx>
      <c:valAx>
        <c:axId val="267402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740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122.45562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7403312"/>
        <c:axId val="267404096"/>
      </c:barChart>
      <c:catAx>
        <c:axId val="26740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4096"/>
        <c:crosses val="autoZero"/>
        <c:auto val="1"/>
        <c:lblAlgn val="ctr"/>
        <c:lblOffset val="100"/>
        <c:noMultiLvlLbl val="0"/>
      </c:catAx>
      <c:valAx>
        <c:axId val="267404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740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4.3220000000000001</c:v>
                </c:pt>
                <c:pt idx="1">
                  <c:v>14.534000000000001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7405272"/>
        <c:axId val="267404488"/>
      </c:barChart>
      <c:catAx>
        <c:axId val="26740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4488"/>
        <c:crosses val="autoZero"/>
        <c:auto val="1"/>
        <c:lblAlgn val="ctr"/>
        <c:lblOffset val="100"/>
        <c:noMultiLvlLbl val="0"/>
      </c:catAx>
      <c:valAx>
        <c:axId val="26740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740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14.089314</c:v>
                </c:pt>
                <c:pt idx="1">
                  <c:v>15.608943999999999</c:v>
                </c:pt>
                <c:pt idx="2">
                  <c:v>15.621006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589.48500000000001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7406056"/>
        <c:axId val="267406448"/>
      </c:barChart>
      <c:catAx>
        <c:axId val="26740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6448"/>
        <c:crosses val="autoZero"/>
        <c:auto val="1"/>
        <c:lblAlgn val="ctr"/>
        <c:lblOffset val="100"/>
        <c:noMultiLvlLbl val="0"/>
      </c:catAx>
      <c:valAx>
        <c:axId val="267406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740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24.825092000000001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7399784"/>
        <c:axId val="267400176"/>
      </c:barChart>
      <c:catAx>
        <c:axId val="26739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400176"/>
        <c:crosses val="autoZero"/>
        <c:auto val="1"/>
        <c:lblAlgn val="ctr"/>
        <c:lblOffset val="100"/>
        <c:noMultiLvlLbl val="0"/>
      </c:catAx>
      <c:valAx>
        <c:axId val="26740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739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75.27</c:v>
                </c:pt>
                <c:pt idx="1">
                  <c:v>9.0739999999999998</c:v>
                </c:pt>
                <c:pt idx="2">
                  <c:v>15.656000000000001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8079056"/>
        <c:axId val="268084152"/>
      </c:barChart>
      <c:catAx>
        <c:axId val="26807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084152"/>
        <c:crosses val="autoZero"/>
        <c:auto val="1"/>
        <c:lblAlgn val="ctr"/>
        <c:lblOffset val="100"/>
        <c:noMultiLvlLbl val="0"/>
      </c:catAx>
      <c:valAx>
        <c:axId val="268084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7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2878.1266999999998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8079448"/>
        <c:axId val="268081016"/>
      </c:barChart>
      <c:catAx>
        <c:axId val="26807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081016"/>
        <c:crosses val="autoZero"/>
        <c:auto val="1"/>
        <c:lblAlgn val="ctr"/>
        <c:lblOffset val="100"/>
        <c:noMultiLvlLbl val="0"/>
      </c:catAx>
      <c:valAx>
        <c:axId val="268081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7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115.03868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8083368"/>
        <c:axId val="268084544"/>
      </c:barChart>
      <c:catAx>
        <c:axId val="268083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084544"/>
        <c:crosses val="autoZero"/>
        <c:auto val="1"/>
        <c:lblAlgn val="ctr"/>
        <c:lblOffset val="100"/>
        <c:noMultiLvlLbl val="0"/>
      </c:catAx>
      <c:valAx>
        <c:axId val="268084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83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760.96699999999998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8080624"/>
        <c:axId val="268081800"/>
      </c:barChart>
      <c:catAx>
        <c:axId val="26808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081800"/>
        <c:crosses val="autoZero"/>
        <c:auto val="1"/>
        <c:lblAlgn val="ctr"/>
        <c:lblOffset val="100"/>
        <c:noMultiLvlLbl val="0"/>
      </c:catAx>
      <c:valAx>
        <c:axId val="268081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8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4.5167169999999999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007104"/>
        <c:axId val="266007496"/>
      </c:barChart>
      <c:catAx>
        <c:axId val="26600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007496"/>
        <c:crosses val="autoZero"/>
        <c:auto val="1"/>
        <c:lblAlgn val="ctr"/>
        <c:lblOffset val="100"/>
        <c:noMultiLvlLbl val="0"/>
      </c:catAx>
      <c:valAx>
        <c:axId val="266007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00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6723.6719999999996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8082192"/>
        <c:axId val="268082584"/>
      </c:barChart>
      <c:catAx>
        <c:axId val="26808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082584"/>
        <c:crosses val="autoZero"/>
        <c:auto val="1"/>
        <c:lblAlgn val="ctr"/>
        <c:lblOffset val="100"/>
        <c:noMultiLvlLbl val="0"/>
      </c:catAx>
      <c:valAx>
        <c:axId val="268082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8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20.679558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8080232"/>
        <c:axId val="268083760"/>
      </c:barChart>
      <c:catAx>
        <c:axId val="26808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083760"/>
        <c:crosses val="autoZero"/>
        <c:auto val="1"/>
        <c:lblAlgn val="ctr"/>
        <c:lblOffset val="100"/>
        <c:noMultiLvlLbl val="0"/>
      </c:catAx>
      <c:valAx>
        <c:axId val="268083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8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2.6431393999999999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8077880"/>
        <c:axId val="452687416"/>
      </c:barChart>
      <c:catAx>
        <c:axId val="26807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687416"/>
        <c:crosses val="autoZero"/>
        <c:auto val="1"/>
        <c:lblAlgn val="ctr"/>
        <c:lblOffset val="100"/>
        <c:noMultiLvlLbl val="0"/>
      </c:catAx>
      <c:valAx>
        <c:axId val="452687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807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265.52050000000003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010632"/>
        <c:axId val="266008672"/>
      </c:barChart>
      <c:catAx>
        <c:axId val="26601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008672"/>
        <c:crosses val="autoZero"/>
        <c:auto val="1"/>
        <c:lblAlgn val="ctr"/>
        <c:lblOffset val="100"/>
        <c:noMultiLvlLbl val="0"/>
      </c:catAx>
      <c:valAx>
        <c:axId val="26600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01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1.8546052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4472"/>
        <c:axId val="266438000"/>
      </c:barChart>
      <c:catAx>
        <c:axId val="266434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8000"/>
        <c:crosses val="autoZero"/>
        <c:auto val="1"/>
        <c:lblAlgn val="ctr"/>
        <c:lblOffset val="100"/>
        <c:noMultiLvlLbl val="0"/>
      </c:catAx>
      <c:valAx>
        <c:axId val="266438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22.047422000000001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8392"/>
        <c:axId val="266434080"/>
      </c:barChart>
      <c:catAx>
        <c:axId val="266438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4080"/>
        <c:crosses val="autoZero"/>
        <c:auto val="1"/>
        <c:lblAlgn val="ctr"/>
        <c:lblOffset val="100"/>
        <c:noMultiLvlLbl val="0"/>
      </c:catAx>
      <c:valAx>
        <c:axId val="266434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2.6431393999999999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4864"/>
        <c:axId val="266436432"/>
      </c:barChart>
      <c:catAx>
        <c:axId val="26643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6432"/>
        <c:crosses val="autoZero"/>
        <c:auto val="1"/>
        <c:lblAlgn val="ctr"/>
        <c:lblOffset val="100"/>
        <c:noMultiLvlLbl val="0"/>
      </c:catAx>
      <c:valAx>
        <c:axId val="266436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663.81190000000004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5648"/>
        <c:axId val="266433688"/>
      </c:barChart>
      <c:catAx>
        <c:axId val="26643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3688"/>
        <c:crosses val="autoZero"/>
        <c:auto val="1"/>
        <c:lblAlgn val="ctr"/>
        <c:lblOffset val="100"/>
        <c:noMultiLvlLbl val="0"/>
      </c:catAx>
      <c:valAx>
        <c:axId val="26643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13.080299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39568"/>
        <c:axId val="266433296"/>
      </c:barChart>
      <c:catAx>
        <c:axId val="26643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433296"/>
        <c:crosses val="autoZero"/>
        <c:auto val="1"/>
        <c:lblAlgn val="ctr"/>
        <c:lblOffset val="100"/>
        <c:noMultiLvlLbl val="0"/>
      </c:catAx>
      <c:valAx>
        <c:axId val="26643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3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최재영, ID : H1900871)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30일 16:36:15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2878.1266999999998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99.595429999999993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32.731921999999997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75.27</v>
      </c>
      <c r="G8" s="59">
        <f>'DRIs DATA 입력'!G8</f>
        <v>9.0739999999999998</v>
      </c>
      <c r="H8" s="59">
        <f>'DRIs DATA 입력'!H8</f>
        <v>15.656000000000001</v>
      </c>
      <c r="I8" s="55"/>
      <c r="J8" s="59" t="s">
        <v>215</v>
      </c>
      <c r="K8" s="59">
        <f>'DRIs DATA 입력'!K8</f>
        <v>4.3220000000000001</v>
      </c>
      <c r="L8" s="59">
        <f>'DRIs DATA 입력'!L8</f>
        <v>14.534000000000001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589.48500000000001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24.825092000000001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4.5167169999999999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265.52050000000003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115.03868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2.2937973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1.8546052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22.047422000000001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2.6431393999999999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663.81190000000004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13.080299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3.9347458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2.0041852000000002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760.96699999999998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1752.1478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6723.6719999999996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4058.9407000000001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204.26875000000001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178.34032999999999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20.679558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15.809487000000001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1119.8620000000001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4.5324813999999998E-2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5.0929609999999998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357.70728000000003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122.45562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5" sqref="J55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304</v>
      </c>
      <c r="B1" s="55" t="s">
        <v>305</v>
      </c>
      <c r="G1" s="56" t="s">
        <v>306</v>
      </c>
      <c r="H1" s="55" t="s">
        <v>307</v>
      </c>
    </row>
    <row r="3" spans="1:27" x14ac:dyDescent="0.3">
      <c r="A3" s="65" t="s">
        <v>308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309</v>
      </c>
      <c r="B4" s="66"/>
      <c r="C4" s="66"/>
      <c r="E4" s="62" t="s">
        <v>310</v>
      </c>
      <c r="F4" s="63"/>
      <c r="G4" s="63"/>
      <c r="H4" s="64"/>
      <c r="J4" s="62" t="s">
        <v>311</v>
      </c>
      <c r="K4" s="63"/>
      <c r="L4" s="64"/>
      <c r="N4" s="66" t="s">
        <v>312</v>
      </c>
      <c r="O4" s="66"/>
      <c r="P4" s="66"/>
      <c r="Q4" s="66"/>
      <c r="R4" s="66"/>
      <c r="S4" s="66"/>
      <c r="U4" s="66" t="s">
        <v>313</v>
      </c>
      <c r="V4" s="66"/>
      <c r="W4" s="66"/>
      <c r="X4" s="66"/>
      <c r="Y4" s="66"/>
      <c r="Z4" s="66"/>
    </row>
    <row r="5" spans="1:27" x14ac:dyDescent="0.3">
      <c r="A5" s="60"/>
      <c r="B5" s="60" t="s">
        <v>276</v>
      </c>
      <c r="C5" s="60" t="s">
        <v>314</v>
      </c>
      <c r="E5" s="60"/>
      <c r="F5" s="60" t="s">
        <v>315</v>
      </c>
      <c r="G5" s="60" t="s">
        <v>279</v>
      </c>
      <c r="H5" s="60" t="s">
        <v>312</v>
      </c>
      <c r="J5" s="60"/>
      <c r="K5" s="60" t="s">
        <v>280</v>
      </c>
      <c r="L5" s="60" t="s">
        <v>316</v>
      </c>
      <c r="N5" s="60"/>
      <c r="O5" s="60" t="s">
        <v>317</v>
      </c>
      <c r="P5" s="60" t="s">
        <v>318</v>
      </c>
      <c r="Q5" s="60" t="s">
        <v>277</v>
      </c>
      <c r="R5" s="60" t="s">
        <v>283</v>
      </c>
      <c r="S5" s="60" t="s">
        <v>314</v>
      </c>
      <c r="U5" s="60"/>
      <c r="V5" s="60" t="s">
        <v>317</v>
      </c>
      <c r="W5" s="60" t="s">
        <v>318</v>
      </c>
      <c r="X5" s="60" t="s">
        <v>319</v>
      </c>
      <c r="Y5" s="60" t="s">
        <v>283</v>
      </c>
      <c r="Z5" s="60" t="s">
        <v>314</v>
      </c>
    </row>
    <row r="6" spans="1:27" x14ac:dyDescent="0.3">
      <c r="A6" s="60" t="s">
        <v>309</v>
      </c>
      <c r="B6" s="60">
        <v>2200</v>
      </c>
      <c r="C6" s="60">
        <v>2878.1266999999998</v>
      </c>
      <c r="E6" s="60" t="s">
        <v>320</v>
      </c>
      <c r="F6" s="60">
        <v>55</v>
      </c>
      <c r="G6" s="60">
        <v>15</v>
      </c>
      <c r="H6" s="60">
        <v>7</v>
      </c>
      <c r="J6" s="60" t="s">
        <v>320</v>
      </c>
      <c r="K6" s="60">
        <v>0.1</v>
      </c>
      <c r="L6" s="60">
        <v>4</v>
      </c>
      <c r="N6" s="60" t="s">
        <v>284</v>
      </c>
      <c r="O6" s="60">
        <v>50</v>
      </c>
      <c r="P6" s="60">
        <v>60</v>
      </c>
      <c r="Q6" s="60">
        <v>0</v>
      </c>
      <c r="R6" s="60">
        <v>0</v>
      </c>
      <c r="S6" s="60">
        <v>99.595429999999993</v>
      </c>
      <c r="U6" s="60" t="s">
        <v>321</v>
      </c>
      <c r="V6" s="60">
        <v>0</v>
      </c>
      <c r="W6" s="60">
        <v>0</v>
      </c>
      <c r="X6" s="60">
        <v>25</v>
      </c>
      <c r="Y6" s="60">
        <v>0</v>
      </c>
      <c r="Z6" s="60">
        <v>32.731921999999997</v>
      </c>
    </row>
    <row r="7" spans="1:27" x14ac:dyDescent="0.3">
      <c r="E7" s="60" t="s">
        <v>322</v>
      </c>
      <c r="F7" s="60">
        <v>65</v>
      </c>
      <c r="G7" s="60">
        <v>30</v>
      </c>
      <c r="H7" s="60">
        <v>20</v>
      </c>
      <c r="J7" s="60" t="s">
        <v>285</v>
      </c>
      <c r="K7" s="60">
        <v>1</v>
      </c>
      <c r="L7" s="60">
        <v>10</v>
      </c>
    </row>
    <row r="8" spans="1:27" x14ac:dyDescent="0.3">
      <c r="E8" s="60" t="s">
        <v>323</v>
      </c>
      <c r="F8" s="60">
        <v>75.27</v>
      </c>
      <c r="G8" s="60">
        <v>9.0739999999999998</v>
      </c>
      <c r="H8" s="60">
        <v>15.656000000000001</v>
      </c>
      <c r="J8" s="60" t="s">
        <v>286</v>
      </c>
      <c r="K8" s="60">
        <v>4.3220000000000001</v>
      </c>
      <c r="L8" s="60">
        <v>14.534000000000001</v>
      </c>
    </row>
    <row r="13" spans="1:27" x14ac:dyDescent="0.3">
      <c r="A13" s="61" t="s">
        <v>324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325</v>
      </c>
      <c r="B14" s="66"/>
      <c r="C14" s="66"/>
      <c r="D14" s="66"/>
      <c r="E14" s="66"/>
      <c r="F14" s="66"/>
      <c r="H14" s="66" t="s">
        <v>287</v>
      </c>
      <c r="I14" s="66"/>
      <c r="J14" s="66"/>
      <c r="K14" s="66"/>
      <c r="L14" s="66"/>
      <c r="M14" s="66"/>
      <c r="O14" s="66" t="s">
        <v>288</v>
      </c>
      <c r="P14" s="66"/>
      <c r="Q14" s="66"/>
      <c r="R14" s="66"/>
      <c r="S14" s="66"/>
      <c r="T14" s="66"/>
      <c r="V14" s="66" t="s">
        <v>326</v>
      </c>
      <c r="W14" s="66"/>
      <c r="X14" s="66"/>
      <c r="Y14" s="66"/>
      <c r="Z14" s="66"/>
      <c r="AA14" s="66"/>
    </row>
    <row r="15" spans="1:27" x14ac:dyDescent="0.3">
      <c r="A15" s="60"/>
      <c r="B15" s="60" t="s">
        <v>317</v>
      </c>
      <c r="C15" s="60" t="s">
        <v>318</v>
      </c>
      <c r="D15" s="60" t="s">
        <v>319</v>
      </c>
      <c r="E15" s="60" t="s">
        <v>327</v>
      </c>
      <c r="F15" s="60" t="s">
        <v>278</v>
      </c>
      <c r="H15" s="60"/>
      <c r="I15" s="60" t="s">
        <v>317</v>
      </c>
      <c r="J15" s="60" t="s">
        <v>318</v>
      </c>
      <c r="K15" s="60" t="s">
        <v>319</v>
      </c>
      <c r="L15" s="60" t="s">
        <v>283</v>
      </c>
      <c r="M15" s="60" t="s">
        <v>278</v>
      </c>
      <c r="O15" s="60"/>
      <c r="P15" s="60" t="s">
        <v>317</v>
      </c>
      <c r="Q15" s="60" t="s">
        <v>318</v>
      </c>
      <c r="R15" s="60" t="s">
        <v>277</v>
      </c>
      <c r="S15" s="60" t="s">
        <v>327</v>
      </c>
      <c r="T15" s="60" t="s">
        <v>314</v>
      </c>
      <c r="V15" s="60"/>
      <c r="W15" s="60" t="s">
        <v>317</v>
      </c>
      <c r="X15" s="60" t="s">
        <v>318</v>
      </c>
      <c r="Y15" s="60" t="s">
        <v>319</v>
      </c>
      <c r="Z15" s="60" t="s">
        <v>327</v>
      </c>
      <c r="AA15" s="60" t="s">
        <v>278</v>
      </c>
    </row>
    <row r="16" spans="1:27" x14ac:dyDescent="0.3">
      <c r="A16" s="60" t="s">
        <v>289</v>
      </c>
      <c r="B16" s="60">
        <v>530</v>
      </c>
      <c r="C16" s="60">
        <v>750</v>
      </c>
      <c r="D16" s="60">
        <v>0</v>
      </c>
      <c r="E16" s="60">
        <v>3000</v>
      </c>
      <c r="F16" s="60">
        <v>589.48500000000001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24.825092000000001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4.5167169999999999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265.52050000000003</v>
      </c>
    </row>
    <row r="23" spans="1:62" x14ac:dyDescent="0.3">
      <c r="A23" s="61" t="s">
        <v>290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291</v>
      </c>
      <c r="B24" s="66"/>
      <c r="C24" s="66"/>
      <c r="D24" s="66"/>
      <c r="E24" s="66"/>
      <c r="F24" s="66"/>
      <c r="H24" s="66" t="s">
        <v>292</v>
      </c>
      <c r="I24" s="66"/>
      <c r="J24" s="66"/>
      <c r="K24" s="66"/>
      <c r="L24" s="66"/>
      <c r="M24" s="66"/>
      <c r="O24" s="66" t="s">
        <v>328</v>
      </c>
      <c r="P24" s="66"/>
      <c r="Q24" s="66"/>
      <c r="R24" s="66"/>
      <c r="S24" s="66"/>
      <c r="T24" s="66"/>
      <c r="V24" s="66" t="s">
        <v>329</v>
      </c>
      <c r="W24" s="66"/>
      <c r="X24" s="66"/>
      <c r="Y24" s="66"/>
      <c r="Z24" s="66"/>
      <c r="AA24" s="66"/>
      <c r="AC24" s="66" t="s">
        <v>330</v>
      </c>
      <c r="AD24" s="66"/>
      <c r="AE24" s="66"/>
      <c r="AF24" s="66"/>
      <c r="AG24" s="66"/>
      <c r="AH24" s="66"/>
      <c r="AJ24" s="66" t="s">
        <v>293</v>
      </c>
      <c r="AK24" s="66"/>
      <c r="AL24" s="66"/>
      <c r="AM24" s="66"/>
      <c r="AN24" s="66"/>
      <c r="AO24" s="66"/>
      <c r="AQ24" s="66" t="s">
        <v>331</v>
      </c>
      <c r="AR24" s="66"/>
      <c r="AS24" s="66"/>
      <c r="AT24" s="66"/>
      <c r="AU24" s="66"/>
      <c r="AV24" s="66"/>
      <c r="AX24" s="66" t="s">
        <v>332</v>
      </c>
      <c r="AY24" s="66"/>
      <c r="AZ24" s="66"/>
      <c r="BA24" s="66"/>
      <c r="BB24" s="66"/>
      <c r="BC24" s="66"/>
      <c r="BE24" s="66" t="s">
        <v>333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317</v>
      </c>
      <c r="C25" s="60" t="s">
        <v>282</v>
      </c>
      <c r="D25" s="60" t="s">
        <v>319</v>
      </c>
      <c r="E25" s="60" t="s">
        <v>327</v>
      </c>
      <c r="F25" s="60" t="s">
        <v>278</v>
      </c>
      <c r="H25" s="60"/>
      <c r="I25" s="60" t="s">
        <v>317</v>
      </c>
      <c r="J25" s="60" t="s">
        <v>282</v>
      </c>
      <c r="K25" s="60" t="s">
        <v>319</v>
      </c>
      <c r="L25" s="60" t="s">
        <v>283</v>
      </c>
      <c r="M25" s="60" t="s">
        <v>314</v>
      </c>
      <c r="O25" s="60"/>
      <c r="P25" s="60" t="s">
        <v>317</v>
      </c>
      <c r="Q25" s="60" t="s">
        <v>318</v>
      </c>
      <c r="R25" s="60" t="s">
        <v>277</v>
      </c>
      <c r="S25" s="60" t="s">
        <v>283</v>
      </c>
      <c r="T25" s="60" t="s">
        <v>278</v>
      </c>
      <c r="V25" s="60"/>
      <c r="W25" s="60" t="s">
        <v>281</v>
      </c>
      <c r="X25" s="60" t="s">
        <v>318</v>
      </c>
      <c r="Y25" s="60" t="s">
        <v>319</v>
      </c>
      <c r="Z25" s="60" t="s">
        <v>327</v>
      </c>
      <c r="AA25" s="60" t="s">
        <v>314</v>
      </c>
      <c r="AC25" s="60"/>
      <c r="AD25" s="60" t="s">
        <v>317</v>
      </c>
      <c r="AE25" s="60" t="s">
        <v>318</v>
      </c>
      <c r="AF25" s="60" t="s">
        <v>319</v>
      </c>
      <c r="AG25" s="60" t="s">
        <v>327</v>
      </c>
      <c r="AH25" s="60" t="s">
        <v>314</v>
      </c>
      <c r="AJ25" s="60"/>
      <c r="AK25" s="60" t="s">
        <v>317</v>
      </c>
      <c r="AL25" s="60" t="s">
        <v>282</v>
      </c>
      <c r="AM25" s="60" t="s">
        <v>319</v>
      </c>
      <c r="AN25" s="60" t="s">
        <v>327</v>
      </c>
      <c r="AO25" s="60" t="s">
        <v>314</v>
      </c>
      <c r="AQ25" s="60"/>
      <c r="AR25" s="60" t="s">
        <v>281</v>
      </c>
      <c r="AS25" s="60" t="s">
        <v>318</v>
      </c>
      <c r="AT25" s="60" t="s">
        <v>319</v>
      </c>
      <c r="AU25" s="60" t="s">
        <v>327</v>
      </c>
      <c r="AV25" s="60" t="s">
        <v>278</v>
      </c>
      <c r="AX25" s="60"/>
      <c r="AY25" s="60" t="s">
        <v>281</v>
      </c>
      <c r="AZ25" s="60" t="s">
        <v>282</v>
      </c>
      <c r="BA25" s="60" t="s">
        <v>277</v>
      </c>
      <c r="BB25" s="60" t="s">
        <v>327</v>
      </c>
      <c r="BC25" s="60" t="s">
        <v>314</v>
      </c>
      <c r="BE25" s="60"/>
      <c r="BF25" s="60" t="s">
        <v>317</v>
      </c>
      <c r="BG25" s="60" t="s">
        <v>282</v>
      </c>
      <c r="BH25" s="60" t="s">
        <v>319</v>
      </c>
      <c r="BI25" s="60" t="s">
        <v>327</v>
      </c>
      <c r="BJ25" s="60" t="s">
        <v>314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115.03868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2.2937973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1.8546052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22.047422000000001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2.6431393999999999</v>
      </c>
      <c r="AJ26" s="60" t="s">
        <v>334</v>
      </c>
      <c r="AK26" s="60">
        <v>320</v>
      </c>
      <c r="AL26" s="60">
        <v>400</v>
      </c>
      <c r="AM26" s="60">
        <v>0</v>
      </c>
      <c r="AN26" s="60">
        <v>1000</v>
      </c>
      <c r="AO26" s="60">
        <v>663.81190000000004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13.080299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3.9347458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2.0041852000000002</v>
      </c>
    </row>
    <row r="33" spans="1:68" x14ac:dyDescent="0.3">
      <c r="A33" s="61" t="s">
        <v>294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335</v>
      </c>
      <c r="B34" s="66"/>
      <c r="C34" s="66"/>
      <c r="D34" s="66"/>
      <c r="E34" s="66"/>
      <c r="F34" s="66"/>
      <c r="H34" s="66" t="s">
        <v>336</v>
      </c>
      <c r="I34" s="66"/>
      <c r="J34" s="66"/>
      <c r="K34" s="66"/>
      <c r="L34" s="66"/>
      <c r="M34" s="66"/>
      <c r="O34" s="66" t="s">
        <v>337</v>
      </c>
      <c r="P34" s="66"/>
      <c r="Q34" s="66"/>
      <c r="R34" s="66"/>
      <c r="S34" s="66"/>
      <c r="T34" s="66"/>
      <c r="V34" s="66" t="s">
        <v>295</v>
      </c>
      <c r="W34" s="66"/>
      <c r="X34" s="66"/>
      <c r="Y34" s="66"/>
      <c r="Z34" s="66"/>
      <c r="AA34" s="66"/>
      <c r="AC34" s="66" t="s">
        <v>296</v>
      </c>
      <c r="AD34" s="66"/>
      <c r="AE34" s="66"/>
      <c r="AF34" s="66"/>
      <c r="AG34" s="66"/>
      <c r="AH34" s="66"/>
      <c r="AJ34" s="66" t="s">
        <v>338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281</v>
      </c>
      <c r="C35" s="60" t="s">
        <v>318</v>
      </c>
      <c r="D35" s="60" t="s">
        <v>277</v>
      </c>
      <c r="E35" s="60" t="s">
        <v>327</v>
      </c>
      <c r="F35" s="60" t="s">
        <v>278</v>
      </c>
      <c r="H35" s="60"/>
      <c r="I35" s="60" t="s">
        <v>317</v>
      </c>
      <c r="J35" s="60" t="s">
        <v>282</v>
      </c>
      <c r="K35" s="60" t="s">
        <v>319</v>
      </c>
      <c r="L35" s="60" t="s">
        <v>283</v>
      </c>
      <c r="M35" s="60" t="s">
        <v>314</v>
      </c>
      <c r="O35" s="60"/>
      <c r="P35" s="60" t="s">
        <v>317</v>
      </c>
      <c r="Q35" s="60" t="s">
        <v>318</v>
      </c>
      <c r="R35" s="60" t="s">
        <v>277</v>
      </c>
      <c r="S35" s="60" t="s">
        <v>283</v>
      </c>
      <c r="T35" s="60" t="s">
        <v>314</v>
      </c>
      <c r="V35" s="60"/>
      <c r="W35" s="60" t="s">
        <v>317</v>
      </c>
      <c r="X35" s="60" t="s">
        <v>318</v>
      </c>
      <c r="Y35" s="60" t="s">
        <v>319</v>
      </c>
      <c r="Z35" s="60" t="s">
        <v>283</v>
      </c>
      <c r="AA35" s="60" t="s">
        <v>314</v>
      </c>
      <c r="AC35" s="60"/>
      <c r="AD35" s="60" t="s">
        <v>281</v>
      </c>
      <c r="AE35" s="60" t="s">
        <v>282</v>
      </c>
      <c r="AF35" s="60" t="s">
        <v>319</v>
      </c>
      <c r="AG35" s="60" t="s">
        <v>283</v>
      </c>
      <c r="AH35" s="60" t="s">
        <v>314</v>
      </c>
      <c r="AJ35" s="60"/>
      <c r="AK35" s="60" t="s">
        <v>281</v>
      </c>
      <c r="AL35" s="60" t="s">
        <v>318</v>
      </c>
      <c r="AM35" s="60" t="s">
        <v>319</v>
      </c>
      <c r="AN35" s="60" t="s">
        <v>327</v>
      </c>
      <c r="AO35" s="60" t="s">
        <v>314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760.96699999999998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1752.1478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6723.6719999999996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4058.9407000000001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204.26875000000001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178.34032999999999</v>
      </c>
    </row>
    <row r="43" spans="1:68" x14ac:dyDescent="0.3">
      <c r="A43" s="61" t="s">
        <v>297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339</v>
      </c>
      <c r="B44" s="66"/>
      <c r="C44" s="66"/>
      <c r="D44" s="66"/>
      <c r="E44" s="66"/>
      <c r="F44" s="66"/>
      <c r="H44" s="66" t="s">
        <v>340</v>
      </c>
      <c r="I44" s="66"/>
      <c r="J44" s="66"/>
      <c r="K44" s="66"/>
      <c r="L44" s="66"/>
      <c r="M44" s="66"/>
      <c r="O44" s="66" t="s">
        <v>341</v>
      </c>
      <c r="P44" s="66"/>
      <c r="Q44" s="66"/>
      <c r="R44" s="66"/>
      <c r="S44" s="66"/>
      <c r="T44" s="66"/>
      <c r="V44" s="66" t="s">
        <v>342</v>
      </c>
      <c r="W44" s="66"/>
      <c r="X44" s="66"/>
      <c r="Y44" s="66"/>
      <c r="Z44" s="66"/>
      <c r="AA44" s="66"/>
      <c r="AC44" s="66" t="s">
        <v>343</v>
      </c>
      <c r="AD44" s="66"/>
      <c r="AE44" s="66"/>
      <c r="AF44" s="66"/>
      <c r="AG44" s="66"/>
      <c r="AH44" s="66"/>
      <c r="AJ44" s="66" t="s">
        <v>298</v>
      </c>
      <c r="AK44" s="66"/>
      <c r="AL44" s="66"/>
      <c r="AM44" s="66"/>
      <c r="AN44" s="66"/>
      <c r="AO44" s="66"/>
      <c r="AQ44" s="66" t="s">
        <v>299</v>
      </c>
      <c r="AR44" s="66"/>
      <c r="AS44" s="66"/>
      <c r="AT44" s="66"/>
      <c r="AU44" s="66"/>
      <c r="AV44" s="66"/>
      <c r="AX44" s="66" t="s">
        <v>300</v>
      </c>
      <c r="AY44" s="66"/>
      <c r="AZ44" s="66"/>
      <c r="BA44" s="66"/>
      <c r="BB44" s="66"/>
      <c r="BC44" s="66"/>
      <c r="BE44" s="66" t="s">
        <v>301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281</v>
      </c>
      <c r="C45" s="60" t="s">
        <v>318</v>
      </c>
      <c r="D45" s="60" t="s">
        <v>319</v>
      </c>
      <c r="E45" s="60" t="s">
        <v>283</v>
      </c>
      <c r="F45" s="60" t="s">
        <v>314</v>
      </c>
      <c r="H45" s="60"/>
      <c r="I45" s="60" t="s">
        <v>281</v>
      </c>
      <c r="J45" s="60" t="s">
        <v>282</v>
      </c>
      <c r="K45" s="60" t="s">
        <v>277</v>
      </c>
      <c r="L45" s="60" t="s">
        <v>327</v>
      </c>
      <c r="M45" s="60" t="s">
        <v>314</v>
      </c>
      <c r="O45" s="60"/>
      <c r="P45" s="60" t="s">
        <v>281</v>
      </c>
      <c r="Q45" s="60" t="s">
        <v>282</v>
      </c>
      <c r="R45" s="60" t="s">
        <v>319</v>
      </c>
      <c r="S45" s="60" t="s">
        <v>327</v>
      </c>
      <c r="T45" s="60" t="s">
        <v>314</v>
      </c>
      <c r="V45" s="60"/>
      <c r="W45" s="60" t="s">
        <v>317</v>
      </c>
      <c r="X45" s="60" t="s">
        <v>318</v>
      </c>
      <c r="Y45" s="60" t="s">
        <v>277</v>
      </c>
      <c r="Z45" s="60" t="s">
        <v>327</v>
      </c>
      <c r="AA45" s="60" t="s">
        <v>314</v>
      </c>
      <c r="AC45" s="60"/>
      <c r="AD45" s="60" t="s">
        <v>317</v>
      </c>
      <c r="AE45" s="60" t="s">
        <v>282</v>
      </c>
      <c r="AF45" s="60" t="s">
        <v>277</v>
      </c>
      <c r="AG45" s="60" t="s">
        <v>327</v>
      </c>
      <c r="AH45" s="60" t="s">
        <v>314</v>
      </c>
      <c r="AJ45" s="60"/>
      <c r="AK45" s="60" t="s">
        <v>281</v>
      </c>
      <c r="AL45" s="60" t="s">
        <v>318</v>
      </c>
      <c r="AM45" s="60" t="s">
        <v>319</v>
      </c>
      <c r="AN45" s="60" t="s">
        <v>327</v>
      </c>
      <c r="AO45" s="60" t="s">
        <v>314</v>
      </c>
      <c r="AQ45" s="60"/>
      <c r="AR45" s="60" t="s">
        <v>317</v>
      </c>
      <c r="AS45" s="60" t="s">
        <v>282</v>
      </c>
      <c r="AT45" s="60" t="s">
        <v>319</v>
      </c>
      <c r="AU45" s="60" t="s">
        <v>327</v>
      </c>
      <c r="AV45" s="60" t="s">
        <v>278</v>
      </c>
      <c r="AX45" s="60"/>
      <c r="AY45" s="60" t="s">
        <v>317</v>
      </c>
      <c r="AZ45" s="60" t="s">
        <v>318</v>
      </c>
      <c r="BA45" s="60" t="s">
        <v>319</v>
      </c>
      <c r="BB45" s="60" t="s">
        <v>327</v>
      </c>
      <c r="BC45" s="60" t="s">
        <v>278</v>
      </c>
      <c r="BE45" s="60"/>
      <c r="BF45" s="60" t="s">
        <v>317</v>
      </c>
      <c r="BG45" s="60" t="s">
        <v>318</v>
      </c>
      <c r="BH45" s="60" t="s">
        <v>277</v>
      </c>
      <c r="BI45" s="60" t="s">
        <v>283</v>
      </c>
      <c r="BJ45" s="60" t="s">
        <v>314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20.679558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15.809487000000001</v>
      </c>
      <c r="O46" s="60" t="s">
        <v>344</v>
      </c>
      <c r="P46" s="60">
        <v>600</v>
      </c>
      <c r="Q46" s="60">
        <v>800</v>
      </c>
      <c r="R46" s="60">
        <v>0</v>
      </c>
      <c r="S46" s="60">
        <v>10000</v>
      </c>
      <c r="T46" s="60">
        <v>1119.8620000000001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4.5324813999999998E-2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5.0929609999999998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357.70728000000003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122.45562</v>
      </c>
      <c r="AX46" s="60" t="s">
        <v>345</v>
      </c>
      <c r="AY46" s="60"/>
      <c r="AZ46" s="60"/>
      <c r="BA46" s="60"/>
      <c r="BB46" s="60"/>
      <c r="BC46" s="60"/>
      <c r="BE46" s="60" t="s">
        <v>302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6" sqref="F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346</v>
      </c>
      <c r="B2" s="55" t="s">
        <v>347</v>
      </c>
      <c r="C2" s="55" t="s">
        <v>303</v>
      </c>
      <c r="D2" s="55">
        <v>63</v>
      </c>
      <c r="E2" s="55">
        <v>2878.1266999999998</v>
      </c>
      <c r="F2" s="55">
        <v>478.82317999999998</v>
      </c>
      <c r="G2" s="55">
        <v>57.720860000000002</v>
      </c>
      <c r="H2" s="55">
        <v>34.263652999999998</v>
      </c>
      <c r="I2" s="55">
        <v>23.45721</v>
      </c>
      <c r="J2" s="55">
        <v>99.595429999999993</v>
      </c>
      <c r="K2" s="55">
        <v>60.395290000000003</v>
      </c>
      <c r="L2" s="55">
        <v>39.200138000000003</v>
      </c>
      <c r="M2" s="55">
        <v>32.731921999999997</v>
      </c>
      <c r="N2" s="55">
        <v>3.9937520000000002</v>
      </c>
      <c r="O2" s="55">
        <v>16.500796999999999</v>
      </c>
      <c r="P2" s="55">
        <v>1223.182</v>
      </c>
      <c r="Q2" s="55">
        <v>30.096260000000001</v>
      </c>
      <c r="R2" s="55">
        <v>589.48500000000001</v>
      </c>
      <c r="S2" s="55">
        <v>135.33752000000001</v>
      </c>
      <c r="T2" s="55">
        <v>5449.768</v>
      </c>
      <c r="U2" s="55">
        <v>4.5167169999999999</v>
      </c>
      <c r="V2" s="55">
        <v>24.825092000000001</v>
      </c>
      <c r="W2" s="55">
        <v>265.52050000000003</v>
      </c>
      <c r="X2" s="55">
        <v>115.03868</v>
      </c>
      <c r="Y2" s="55">
        <v>2.2937973</v>
      </c>
      <c r="Z2" s="55">
        <v>1.8546052</v>
      </c>
      <c r="AA2" s="55">
        <v>22.047422000000001</v>
      </c>
      <c r="AB2" s="55">
        <v>2.6431393999999999</v>
      </c>
      <c r="AC2" s="55">
        <v>663.81190000000004</v>
      </c>
      <c r="AD2" s="55">
        <v>13.080299</v>
      </c>
      <c r="AE2" s="55">
        <v>3.9347458</v>
      </c>
      <c r="AF2" s="55">
        <v>2.0041852000000002</v>
      </c>
      <c r="AG2" s="55">
        <v>760.96699999999998</v>
      </c>
      <c r="AH2" s="55">
        <v>444.22922</v>
      </c>
      <c r="AI2" s="55">
        <v>316.73775999999998</v>
      </c>
      <c r="AJ2" s="55">
        <v>1752.1478</v>
      </c>
      <c r="AK2" s="55">
        <v>6723.6719999999996</v>
      </c>
      <c r="AL2" s="55">
        <v>204.26875000000001</v>
      </c>
      <c r="AM2" s="55">
        <v>4058.9407000000001</v>
      </c>
      <c r="AN2" s="55">
        <v>178.34032999999999</v>
      </c>
      <c r="AO2" s="55">
        <v>20.679558</v>
      </c>
      <c r="AP2" s="55">
        <v>15.233237000000001</v>
      </c>
      <c r="AQ2" s="55">
        <v>5.4463210000000002</v>
      </c>
      <c r="AR2" s="55">
        <v>15.809487000000001</v>
      </c>
      <c r="AS2" s="55">
        <v>1119.8620000000001</v>
      </c>
      <c r="AT2" s="55">
        <v>4.5324813999999998E-2</v>
      </c>
      <c r="AU2" s="55">
        <v>5.0929609999999998</v>
      </c>
      <c r="AV2" s="55">
        <v>357.70728000000003</v>
      </c>
      <c r="AW2" s="55">
        <v>122.45562</v>
      </c>
      <c r="AX2" s="55">
        <v>0.15864808999999999</v>
      </c>
      <c r="AY2" s="55">
        <v>1.6585772000000001</v>
      </c>
      <c r="AZ2" s="55">
        <v>365.63585999999998</v>
      </c>
      <c r="BA2" s="55">
        <v>45.327869999999997</v>
      </c>
      <c r="BB2" s="55">
        <v>14.089314</v>
      </c>
      <c r="BC2" s="55">
        <v>15.608943999999999</v>
      </c>
      <c r="BD2" s="55">
        <v>15.621006</v>
      </c>
      <c r="BE2" s="55">
        <v>0.97896749999999999</v>
      </c>
      <c r="BF2" s="55">
        <v>5.0090823000000002</v>
      </c>
      <c r="BG2" s="55">
        <v>6.9387240000000003E-3</v>
      </c>
      <c r="BH2" s="55">
        <v>3.4151220000000003E-2</v>
      </c>
      <c r="BI2" s="55">
        <v>2.6445901000000001E-2</v>
      </c>
      <c r="BJ2" s="55">
        <v>0.10359394600000001</v>
      </c>
      <c r="BK2" s="55">
        <v>5.3374800000000001E-4</v>
      </c>
      <c r="BL2" s="55">
        <v>0.29992132999999999</v>
      </c>
      <c r="BM2" s="55">
        <v>3.0600752999999998</v>
      </c>
      <c r="BN2" s="55">
        <v>0.75178769999999995</v>
      </c>
      <c r="BO2" s="55">
        <v>55.187190000000001</v>
      </c>
      <c r="BP2" s="55">
        <v>7.7849326000000003</v>
      </c>
      <c r="BQ2" s="55">
        <v>15.430348</v>
      </c>
      <c r="BR2" s="55">
        <v>62.268344999999997</v>
      </c>
      <c r="BS2" s="55">
        <v>45.099525</v>
      </c>
      <c r="BT2" s="55">
        <v>8.9702570000000001</v>
      </c>
      <c r="BU2" s="55">
        <v>6.3855073999999998E-2</v>
      </c>
      <c r="BV2" s="55">
        <v>6.2880679999999994E-2</v>
      </c>
      <c r="BW2" s="55">
        <v>0.60298010000000002</v>
      </c>
      <c r="BX2" s="55">
        <v>1.3080696000000001</v>
      </c>
      <c r="BY2" s="55">
        <v>0.14864316999999999</v>
      </c>
      <c r="BZ2" s="55">
        <v>9.9666849999999999E-4</v>
      </c>
      <c r="CA2" s="55">
        <v>1.0635174999999999</v>
      </c>
      <c r="CB2" s="55">
        <v>3.4998442999999997E-2</v>
      </c>
      <c r="CC2" s="55">
        <v>0.16717039</v>
      </c>
      <c r="CD2" s="55">
        <v>2.1040154000000002</v>
      </c>
      <c r="CE2" s="55">
        <v>6.8461135000000006E-2</v>
      </c>
      <c r="CF2" s="55">
        <v>0.2591581</v>
      </c>
      <c r="CG2" s="55">
        <v>0</v>
      </c>
      <c r="CH2" s="55">
        <v>3.0006181E-2</v>
      </c>
      <c r="CI2" s="55">
        <v>4.6815999999999998E-7</v>
      </c>
      <c r="CJ2" s="55">
        <v>4.7245039999999996</v>
      </c>
      <c r="CK2" s="55">
        <v>1.6824476000000001E-2</v>
      </c>
      <c r="CL2" s="55">
        <v>0.87428170000000005</v>
      </c>
      <c r="CM2" s="55">
        <v>2.8431206000000002</v>
      </c>
      <c r="CN2" s="55">
        <v>3038.788</v>
      </c>
      <c r="CO2" s="55">
        <v>5216.0219999999999</v>
      </c>
      <c r="CP2" s="55">
        <v>2732.7307000000001</v>
      </c>
      <c r="CQ2" s="55">
        <v>1117.0061000000001</v>
      </c>
      <c r="CR2" s="55">
        <v>610.29803000000004</v>
      </c>
      <c r="CS2" s="55">
        <v>662.29420000000005</v>
      </c>
      <c r="CT2" s="55">
        <v>2977.5104999999999</v>
      </c>
      <c r="CU2" s="55">
        <v>1704.9788000000001</v>
      </c>
      <c r="CV2" s="55">
        <v>2065.4148</v>
      </c>
      <c r="CW2" s="55">
        <v>1875.0385000000001</v>
      </c>
      <c r="CX2" s="55">
        <v>555.94055000000003</v>
      </c>
      <c r="CY2" s="55">
        <v>3974.0189999999998</v>
      </c>
      <c r="CZ2" s="55">
        <v>1714.7714000000001</v>
      </c>
      <c r="DA2" s="55">
        <v>4315.8975</v>
      </c>
      <c r="DB2" s="55">
        <v>4287.1930000000002</v>
      </c>
      <c r="DC2" s="55">
        <v>5902.2084999999997</v>
      </c>
      <c r="DD2" s="55">
        <v>9658.4310000000005</v>
      </c>
      <c r="DE2" s="55">
        <v>1864.0454</v>
      </c>
      <c r="DF2" s="55">
        <v>5177.5712999999996</v>
      </c>
      <c r="DG2" s="55">
        <v>2222.4780000000001</v>
      </c>
      <c r="DH2" s="55">
        <v>144.13954000000001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45.327869999999997</v>
      </c>
      <c r="B6">
        <f>BB2</f>
        <v>14.089314</v>
      </c>
      <c r="C6">
        <f>BC2</f>
        <v>15.608943999999999</v>
      </c>
      <c r="D6">
        <f>BD2</f>
        <v>15.621006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9" sqref="F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21196</v>
      </c>
      <c r="C2" s="51">
        <f ca="1">YEAR(TODAY())-YEAR(B2)+IF(TODAY()&gt;=DATE(YEAR(TODAY()),MONTH(B2),DAY(B2)),0,-1)</f>
        <v>63</v>
      </c>
      <c r="E2" s="47">
        <v>173.8</v>
      </c>
      <c r="F2" s="48" t="s">
        <v>275</v>
      </c>
      <c r="G2" s="47">
        <v>68.400000000000006</v>
      </c>
      <c r="H2" s="46" t="s">
        <v>40</v>
      </c>
      <c r="I2" s="67">
        <f>ROUND(G3/E3^2,1)</f>
        <v>22.6</v>
      </c>
    </row>
    <row r="3" spans="1:9" x14ac:dyDescent="0.3">
      <c r="E3" s="46">
        <f>E2/100</f>
        <v>1.7380000000000002</v>
      </c>
      <c r="F3" s="46" t="s">
        <v>39</v>
      </c>
      <c r="G3" s="46">
        <f>G2</f>
        <v>68.400000000000006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44433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최재영, ID : H1900871)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30일 16:36:15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16" sqref="AB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44433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63</v>
      </c>
      <c r="G12" s="89"/>
      <c r="H12" s="89"/>
      <c r="I12" s="89"/>
      <c r="K12" s="118">
        <f>'개인정보 및 신체계측 입력'!E2</f>
        <v>173.8</v>
      </c>
      <c r="L12" s="119"/>
      <c r="M12" s="112">
        <f>'개인정보 및 신체계측 입력'!G2</f>
        <v>68.400000000000006</v>
      </c>
      <c r="N12" s="113"/>
      <c r="O12" s="108" t="s">
        <v>270</v>
      </c>
      <c r="P12" s="102"/>
      <c r="Q12" s="85">
        <f>'개인정보 및 신체계측 입력'!I2</f>
        <v>22.6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최재영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75.27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9.0739999999999998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15.656000000000001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0.9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14.5</v>
      </c>
      <c r="L72" s="34" t="s">
        <v>52</v>
      </c>
      <c r="M72" s="34">
        <f>ROUND('DRIs DATA'!K8,1)</f>
        <v>4.3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78.599999999999994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206.88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115.04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176.21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95.12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448.24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206.8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2021-08-31T00:21:22Z</dcterms:modified>
</cp:coreProperties>
</file>