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<sst xmlns="http://schemas.openxmlformats.org/spreadsheetml/2006/main" count="692" uniqueCount="339">
  <si>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</si>
  <si>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</si>
  <si>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</si>
  <si>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</si>
  <si>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</si>
  <si>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</si>
  <si>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</si>
  <si>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</si>
  <si>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</si>
  <si>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</si>
  <si>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</si>
  <si>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</si>
  <si>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</si>
  <si>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</si>
  <si>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</si>
  <si>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</si>
  <si>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</si>
  <si>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</si>
  <si>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</si>
  <si>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</si>
  <si>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</si>
  <si>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</si>
  <si>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</si>
  <si>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</si>
  <si>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</si>
  <si>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</si>
  <si>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</si>
  <si>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</si>
  <si>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</si>
  <si>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</si>
  <si>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</si>
  <si>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</si>
  <si>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</si>
  <si>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</si>
  <si>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</si>
  <si>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</si>
  <si>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</si>
  <si>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</si>
  <si>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</si>
  <si>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</si>
  <si>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</si>
  <si>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</si>
  <si>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</si>
  <si>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</si>
  <si>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</si>
  <si>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</si>
  <si>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</si>
  <si>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</si>
  <si>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</si>
  <si>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</si>
  <si>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</si>
  <si>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</si>
  <si>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</si>
  <si>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</si>
  <si>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</si>
  <si>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</si>
  <si>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</si>
  <si>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</si>
  <si>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</si>
  <si>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</si>
  <si>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</si>
  <si>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</si>
  <si>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</si>
  <si>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</si>
  <si>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</si>
  <si>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</si>
  <si>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</si>
  <si>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</si>
  <si>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</si>
  <si>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</si>
  <si>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</si>
  <si>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</si>
  <si>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</si>
  <si>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</si>
  <si>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</si>
  <si>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</si>
  <si>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</si>
  <si>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</si>
  <si>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</si>
  <si>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</si>
  <si>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</si>
  <si>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</si>
  <si>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</si>
  <si>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</si>
  <si>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</si>
  <si>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</si>
  <si>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</si>
  <si>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</si>
  <si>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</si>
  <si>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</si>
  <si>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</si>
  <si>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</si>
  <si>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</si>
  <si>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</si>
  <si>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</si>
  <si>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</si>
  <si>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</si>
  <si>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</si>
  <si>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</si>
  <si>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</si>
  <si>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</si>
  <si>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</si>
  <si>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</si>
  <si>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</si>
  <si>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</si>
  <si>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</si>
  <si>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</si>
  <si>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</si>
  <si>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</si>
  <si>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</si>
  <si>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</si>
  <si>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</si>
  <si>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</si>
  <si>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</si>
  <si>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</si>
  <si>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</si>
  <si>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</si>
  <si>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</si>
  <si>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</si>
  <si>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</si>
  <si>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</si>
  <si>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</si>
  <si>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</si>
  <si>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</si>
  <si>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</si>
  <si>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</si>
  <si>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</si>
  <si>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</si>
  <si>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</si>
  <si>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</si>
  <si>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</si>
  <si>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</si>
  <si>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</si>
  <si>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</si>
  <si>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</si>
  <si>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</si>
  <si>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</si>
  <si>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</si>
  <si>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</si>
  <si>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</si>
  <si>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</si>
  <si>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</si>
  <si>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</si>
  <si>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</si>
  <si>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</si>
  <si>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</si>
  <si>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</si>
  <si>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</si>
  <si>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</si>
  <si>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</si>
  <si>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</si>
  <si>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</si>
  <si>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</si>
  <si>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</si>
  <si>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</si>
  <si>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</si>
  <si>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</si>
  <si>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</si>
  <si>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</si>
  <si>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</si>
  <si>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</si>
  <si>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</si>
  <si>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</si>
  <si>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</si>
  <si>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</si>
  <si>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</si>
  <si>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</si>
  <si>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</si>
  <si>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</si>
  <si>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</si>
  <si>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</si>
  <si>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</si>
  <si>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</si>
  <si>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</si>
  <si>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</si>
  <si>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</si>
  <si>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</si>
  <si>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</si>
  <si>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</si>
  <si>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</si>
  <si>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</si>
  <si>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</si>
  <si>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</si>
  <si>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</si>
  <si>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</si>
  <si>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</si>
  <si>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</si>
  <si>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</si>
  <si>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</si>
  <si>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</si>
  <si>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</si>
  <si>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</si>
  <si>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</si>
  <si>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</si>
  <si>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</si>
  <si>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</si>
  <si>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</si>
  <si>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</si>
  <si>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</si>
  <si>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</si>
  <si>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</si>
  <si>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</si>
  <si>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</si>
  <si>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</si>
  <si>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</si>
  <si>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</si>
  <si>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</si>
  <si>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</si>
  <si>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</si>
  <si>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</si>
  <si>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</si>
  <si>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</si>
  <si>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</si>
  <si>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</si>
  <si>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</si>
  <si>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</si>
  <si>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</si>
  <si>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</si>
  <si>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</si>
  <si>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</si>
  <si>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</si>
  <si>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</si>
  <si>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</si>
  <si>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</si>
  <si>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</si>
  <si>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</si>
  <si>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</si>
  <si>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</si>
  <si>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</si>
  <si>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</si>
  <si>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</si>
  <si>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</si>
  <si>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</si>
  <si>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</si>
  <si>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</si>
  <si>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</si>
  <si>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</si>
  <si>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</si>
  <si>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</si>
  <si>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</si>
  <si>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</si>
  <si>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</si>
  <si>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</si>
  <si>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</si>
  <si>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</si>
  <si>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</si>
  <si>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</si>
  <si>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</si>
  <si>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</si>
  <si>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</si>
  <si>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</si>
  <si>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</si>
  <si>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</si>
  <si>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</si>
  <si>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</si>
  <si>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</si>
  <si>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</si>
  <si>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</si>
  <si>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</si>
  <si>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</si>
  <si>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</si>
  <si>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</si>
  <si>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</si>
  <si>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</si>
  <si>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</si>
  <si>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</si>
  <si>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</si>
  <si>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</si>
  <si>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</si>
  <si>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</si>
  <si>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</si>
  <si>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</si>
  <si>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</si>
  <si>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</si>
  <si>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</si>
  <si>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</si>
  <si>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</si>
  <si>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필요추정량</t>
    <phoneticPr fontId="1" type="noConversion"/>
  </si>
  <si>
    <t>충분섭취량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</si>
  <si>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</si>
  <si>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</si>
  <si>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</si>
  <si>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</si>
  <si>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</si>
  <si>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</si>
  <si>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</si>
  <si>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</si>
  <si>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</si>
  <si>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</si>
  <si>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</si>
  <si>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</si>
  <si>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</si>
  <si>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</si>
  <si>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</si>
  <si>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</si>
  <si>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</si>
  <si>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</si>
  <si>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</si>
  <si>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</si>
  <si>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</si>
  <si>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</si>
  <si>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</si>
  <si>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</si>
  <si>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</si>
  <si>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</si>
  <si>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</si>
  <si>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</si>
  <si>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</si>
  <si>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</si>
  <si>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</si>
  <si>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</si>
  <si>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</si>
  <si>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</si>
  <si>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</si>
  <si>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</si>
  <si>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</si>
  <si>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</si>
  <si>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</si>
  <si>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</si>
  <si>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</si>
  <si>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</si>
  <si>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</si>
  <si>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</si>
  <si>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</si>
  <si>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</si>
  <si>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</si>
  <si>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</si>
  <si>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</si>
  <si>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</si>
  <si>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</si>
  <si>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</si>
  <si>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</si>
  <si>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강선영, ID : H1900873)</t>
  </si>
  <si>
    <t>단백질</t>
    <phoneticPr fontId="1" type="noConversion"/>
  </si>
  <si>
    <t>탄수화물</t>
    <phoneticPr fontId="1" type="noConversion"/>
  </si>
  <si>
    <t>H1900873</t>
  </si>
  <si>
    <t>강선영</t>
  </si>
  <si>
    <t>2021년 08월 31일 10:21:13</t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</si>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</sst>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74.681269999999998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759064"/>
        <c:axId val="261755144"/>
      </c:barChart>
      <c:catAx>
        <c:axId val="26175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55144"/>
        <c:crosses val="autoZero"/>
        <c:auto val="1"/>
        <c:lblAlgn val="ctr"/>
        <c:lblOffset val="100"/>
        <c:noMultiLvlLbl val="0"/>
      </c:catAx>
      <c:valAx>
        <c:axId val="261755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75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2.8709220000000002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92248"/>
        <c:axId val="507173632"/>
      </c:barChart>
      <c:catAx>
        <c:axId val="51289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73632"/>
        <c:crosses val="autoZero"/>
        <c:auto val="1"/>
        <c:lblAlgn val="ctr"/>
        <c:lblOffset val="100"/>
        <c:noMultiLvlLbl val="0"/>
      </c:catAx>
      <c:valAx>
        <c:axId val="50717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9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0.78434216999999995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74808"/>
        <c:axId val="507179904"/>
      </c:barChart>
      <c:catAx>
        <c:axId val="50717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79904"/>
        <c:crosses val="autoZero"/>
        <c:auto val="1"/>
        <c:lblAlgn val="ctr"/>
        <c:lblOffset val="100"/>
        <c:noMultiLvlLbl val="0"/>
      </c:catAx>
      <c:valAx>
        <c:axId val="507179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7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1135.1751999999999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76376"/>
        <c:axId val="507176768"/>
      </c:barChart>
      <c:catAx>
        <c:axId val="50717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76768"/>
        <c:crosses val="autoZero"/>
        <c:auto val="1"/>
        <c:lblAlgn val="ctr"/>
        <c:lblOffset val="100"/>
        <c:noMultiLvlLbl val="0"/>
      </c:catAx>
      <c:valAx>
        <c:axId val="50717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7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2319.6435999999999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80296"/>
        <c:axId val="507177160"/>
      </c:barChart>
      <c:catAx>
        <c:axId val="50718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77160"/>
        <c:crosses val="autoZero"/>
        <c:auto val="1"/>
        <c:lblAlgn val="ctr"/>
        <c:lblOffset val="100"/>
        <c:noMultiLvlLbl val="0"/>
      </c:catAx>
      <c:valAx>
        <c:axId val="507177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8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72.979836000000006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73240"/>
        <c:axId val="507174024"/>
      </c:barChart>
      <c:catAx>
        <c:axId val="50717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74024"/>
        <c:crosses val="autoZero"/>
        <c:auto val="1"/>
        <c:lblAlgn val="ctr"/>
        <c:lblOffset val="100"/>
        <c:noMultiLvlLbl val="0"/>
      </c:catAx>
      <c:valAx>
        <c:axId val="507174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7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101.92238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78336"/>
        <c:axId val="507175200"/>
      </c:barChart>
      <c:catAx>
        <c:axId val="50717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75200"/>
        <c:crosses val="autoZero"/>
        <c:auto val="1"/>
        <c:lblAlgn val="ctr"/>
        <c:lblOffset val="100"/>
        <c:noMultiLvlLbl val="0"/>
      </c:catAx>
      <c:valAx>
        <c:axId val="50717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7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10.393566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75984"/>
        <c:axId val="507178728"/>
      </c:barChart>
      <c:catAx>
        <c:axId val="50717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78728"/>
        <c:crosses val="autoZero"/>
        <c:auto val="1"/>
        <c:lblAlgn val="ctr"/>
        <c:lblOffset val="100"/>
        <c:noMultiLvlLbl val="0"/>
      </c:catAx>
      <c:valAx>
        <c:axId val="507178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7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624.92052999999999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91856"/>
        <c:axId val="514132472"/>
      </c:barChart>
      <c:catAx>
        <c:axId val="51289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2472"/>
        <c:crosses val="autoZero"/>
        <c:auto val="1"/>
        <c:lblAlgn val="ctr"/>
        <c:lblOffset val="100"/>
        <c:noMultiLvlLbl val="0"/>
      </c:catAx>
      <c:valAx>
        <c:axId val="5141324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9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1.7286955999999999E-2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36000"/>
        <c:axId val="514136784"/>
      </c:barChart>
      <c:catAx>
        <c:axId val="51413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6784"/>
        <c:crosses val="autoZero"/>
        <c:auto val="1"/>
        <c:lblAlgn val="ctr"/>
        <c:lblOffset val="100"/>
        <c:noMultiLvlLbl val="0"/>
      </c:catAx>
      <c:valAx>
        <c:axId val="51413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2.8452551000000001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31296"/>
        <c:axId val="514131688"/>
      </c:barChart>
      <c:catAx>
        <c:axId val="51413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1688"/>
        <c:crosses val="autoZero"/>
        <c:auto val="1"/>
        <c:lblAlgn val="ctr"/>
        <c:lblOffset val="100"/>
        <c:noMultiLvlLbl val="0"/>
      </c:catAx>
      <c:valAx>
        <c:axId val="514131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16.895109999999999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755928"/>
        <c:axId val="261757496"/>
      </c:barChart>
      <c:catAx>
        <c:axId val="26175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57496"/>
        <c:crosses val="autoZero"/>
        <c:auto val="1"/>
        <c:lblAlgn val="ctr"/>
        <c:lblOffset val="100"/>
        <c:noMultiLvlLbl val="0"/>
      </c:catAx>
      <c:valAx>
        <c:axId val="261757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75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92.573949999999996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35608"/>
        <c:axId val="514137176"/>
      </c:barChart>
      <c:catAx>
        <c:axId val="51413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7176"/>
        <c:crosses val="autoZero"/>
        <c:auto val="1"/>
        <c:lblAlgn val="ctr"/>
        <c:lblOffset val="100"/>
        <c:noMultiLvlLbl val="0"/>
      </c:catAx>
      <c:valAx>
        <c:axId val="514137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106.879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32080"/>
        <c:axId val="514135216"/>
      </c:barChart>
      <c:catAx>
        <c:axId val="51413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5216"/>
        <c:crosses val="autoZero"/>
        <c:auto val="1"/>
        <c:lblAlgn val="ctr"/>
        <c:lblOffset val="100"/>
        <c:noMultiLvlLbl val="0"/>
      </c:catAx>
      <c:valAx>
        <c:axId val="514135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4.2949999999999999</c:v>
                </c:pt>
                <c:pt idx="1">
                  <c:v>19.443999999999999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130904"/>
        <c:axId val="514133256"/>
      </c:barChart>
      <c:catAx>
        <c:axId val="51413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3256"/>
        <c:crosses val="autoZero"/>
        <c:auto val="1"/>
        <c:lblAlgn val="ctr"/>
        <c:lblOffset val="100"/>
        <c:noMultiLvlLbl val="0"/>
      </c:catAx>
      <c:valAx>
        <c:axId val="51413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16.327186999999999</c:v>
                </c:pt>
                <c:pt idx="1">
                  <c:v>20.191385</c:v>
                </c:pt>
                <c:pt idx="2">
                  <c:v>13.032603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380.70438000000001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34432"/>
        <c:axId val="514134824"/>
      </c:barChart>
      <c:catAx>
        <c:axId val="51413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4824"/>
        <c:crosses val="autoZero"/>
        <c:auto val="1"/>
        <c:lblAlgn val="ctr"/>
        <c:lblOffset val="100"/>
        <c:noMultiLvlLbl val="0"/>
      </c:catAx>
      <c:valAx>
        <c:axId val="514134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19.353307999999998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97160"/>
        <c:axId val="515700296"/>
      </c:barChart>
      <c:catAx>
        <c:axId val="51569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700296"/>
        <c:crosses val="autoZero"/>
        <c:auto val="1"/>
        <c:lblAlgn val="ctr"/>
        <c:lblOffset val="100"/>
        <c:noMultiLvlLbl val="0"/>
      </c:catAx>
      <c:valAx>
        <c:axId val="515700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9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69.668000000000006</c:v>
                </c:pt>
                <c:pt idx="1">
                  <c:v>12.885999999999999</c:v>
                </c:pt>
                <c:pt idx="2">
                  <c:v>17.446000000000002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5697944"/>
        <c:axId val="515700688"/>
      </c:barChart>
      <c:catAx>
        <c:axId val="51569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700688"/>
        <c:crosses val="autoZero"/>
        <c:auto val="1"/>
        <c:lblAlgn val="ctr"/>
        <c:lblOffset val="100"/>
        <c:noMultiLvlLbl val="0"/>
      </c:catAx>
      <c:valAx>
        <c:axId val="51570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9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2025.8069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95592"/>
        <c:axId val="515693240"/>
      </c:barChart>
      <c:catAx>
        <c:axId val="51569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93240"/>
        <c:crosses val="autoZero"/>
        <c:auto val="1"/>
        <c:lblAlgn val="ctr"/>
        <c:lblOffset val="100"/>
        <c:noMultiLvlLbl val="0"/>
      </c:catAx>
      <c:valAx>
        <c:axId val="515693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9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46.762129999999999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99512"/>
        <c:axId val="515698728"/>
      </c:barChart>
      <c:catAx>
        <c:axId val="51569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98728"/>
        <c:crosses val="autoZero"/>
        <c:auto val="1"/>
        <c:lblAlgn val="ctr"/>
        <c:lblOffset val="100"/>
        <c:noMultiLvlLbl val="0"/>
      </c:catAx>
      <c:valAx>
        <c:axId val="515698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9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290.06213000000002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99904"/>
        <c:axId val="515698336"/>
      </c:barChart>
      <c:catAx>
        <c:axId val="5156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98336"/>
        <c:crosses val="autoZero"/>
        <c:auto val="1"/>
        <c:lblAlgn val="ctr"/>
        <c:lblOffset val="100"/>
        <c:noMultiLvlLbl val="0"/>
      </c:catAx>
      <c:valAx>
        <c:axId val="51569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2.8469764999999998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757888"/>
        <c:axId val="261758280"/>
      </c:barChart>
      <c:catAx>
        <c:axId val="26175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58280"/>
        <c:crosses val="autoZero"/>
        <c:auto val="1"/>
        <c:lblAlgn val="ctr"/>
        <c:lblOffset val="100"/>
        <c:noMultiLvlLbl val="0"/>
      </c:catAx>
      <c:valAx>
        <c:axId val="261758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75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3849.6060000000002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95200"/>
        <c:axId val="515697552"/>
      </c:barChart>
      <c:catAx>
        <c:axId val="51569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97552"/>
        <c:crosses val="autoZero"/>
        <c:auto val="1"/>
        <c:lblAlgn val="ctr"/>
        <c:lblOffset val="100"/>
        <c:noMultiLvlLbl val="0"/>
      </c:catAx>
      <c:valAx>
        <c:axId val="51569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9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11.736036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96376"/>
        <c:axId val="505502728"/>
      </c:barChart>
      <c:catAx>
        <c:axId val="51569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502728"/>
        <c:crosses val="autoZero"/>
        <c:auto val="1"/>
        <c:lblAlgn val="ctr"/>
        <c:lblOffset val="100"/>
        <c:noMultiLvlLbl val="0"/>
      </c:catAx>
      <c:valAx>
        <c:axId val="50550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9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1.5046109999999999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495672"/>
        <c:axId val="505503120"/>
      </c:barChart>
      <c:catAx>
        <c:axId val="50549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503120"/>
        <c:crosses val="autoZero"/>
        <c:auto val="1"/>
        <c:lblAlgn val="ctr"/>
        <c:lblOffset val="100"/>
        <c:noMultiLvlLbl val="0"/>
      </c:catAx>
      <c:valAx>
        <c:axId val="50550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49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143.58426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88328"/>
        <c:axId val="512890680"/>
      </c:barChart>
      <c:catAx>
        <c:axId val="51288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890680"/>
        <c:crosses val="autoZero"/>
        <c:auto val="1"/>
        <c:lblAlgn val="ctr"/>
        <c:lblOffset val="100"/>
        <c:noMultiLvlLbl val="0"/>
      </c:catAx>
      <c:valAx>
        <c:axId val="51289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8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1.5868599999999999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94208"/>
        <c:axId val="512895776"/>
      </c:barChart>
      <c:catAx>
        <c:axId val="51289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895776"/>
        <c:crosses val="autoZero"/>
        <c:auto val="1"/>
        <c:lblAlgn val="ctr"/>
        <c:lblOffset val="100"/>
        <c:noMultiLvlLbl val="0"/>
      </c:catAx>
      <c:valAx>
        <c:axId val="512895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9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14.203455999999999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88720"/>
        <c:axId val="512889112"/>
      </c:barChart>
      <c:catAx>
        <c:axId val="51288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889112"/>
        <c:crosses val="autoZero"/>
        <c:auto val="1"/>
        <c:lblAlgn val="ctr"/>
        <c:lblOffset val="100"/>
        <c:noMultiLvlLbl val="0"/>
      </c:catAx>
      <c:valAx>
        <c:axId val="512889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8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1.5046109999999999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89504"/>
        <c:axId val="512889896"/>
      </c:barChart>
      <c:catAx>
        <c:axId val="51288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889896"/>
        <c:crosses val="autoZero"/>
        <c:auto val="1"/>
        <c:lblAlgn val="ctr"/>
        <c:lblOffset val="100"/>
        <c:noMultiLvlLbl val="0"/>
      </c:catAx>
      <c:valAx>
        <c:axId val="512889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8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417.71352999999999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93816"/>
        <c:axId val="512894600"/>
      </c:barChart>
      <c:catAx>
        <c:axId val="51289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894600"/>
        <c:crosses val="autoZero"/>
        <c:auto val="1"/>
        <c:lblAlgn val="ctr"/>
        <c:lblOffset val="100"/>
        <c:noMultiLvlLbl val="0"/>
      </c:catAx>
      <c:valAx>
        <c:axId val="512894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9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5.4805599999999997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94992"/>
        <c:axId val="512895384"/>
      </c:barChart>
      <c:catAx>
        <c:axId val="51289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895384"/>
        <c:crosses val="autoZero"/>
        <c:auto val="1"/>
        <c:lblAlgn val="ctr"/>
        <c:lblOffset val="100"/>
        <c:noMultiLvlLbl val="0"/>
      </c:catAx>
      <c:valAx>
        <c:axId val="512895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9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강선영, ID : H1900873)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31일 10:21:13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2025.8069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74.681269999999998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16.895109999999999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69.668000000000006</v>
      </c>
      <c r="G8" s="59">
        <f>'DRIs DATA 입력'!G8</f>
        <v>12.885999999999999</v>
      </c>
      <c r="H8" s="59">
        <f>'DRIs DATA 입력'!H8</f>
        <v>17.446000000000002</v>
      </c>
      <c r="I8" s="55"/>
      <c r="J8" s="59" t="s">
        <v>215</v>
      </c>
      <c r="K8" s="59">
        <f>'DRIs DATA 입력'!K8</f>
        <v>4.2949999999999999</v>
      </c>
      <c r="L8" s="59">
        <f>'DRIs DATA 입력'!L8</f>
        <v>19.443999999999999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380.70438000000001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19.353307999999998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2.8469764999999998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143.58426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46.762129999999999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1.8990233000000001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1.5868599999999999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14.203455999999999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1.5046109999999999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417.71352999999999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5.4805599999999997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2.8709220000000002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0.78434216999999995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290.06213000000002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1135.1751999999999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3849.6060000000002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2319.6435999999999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72.979836000000006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101.92238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11.736036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10.393566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624.92052999999999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1.7286955999999999E-2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2.8452551000000001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92.573949999999996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106.879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3" sqref="L53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279</v>
      </c>
      <c r="B1" s="55" t="s">
        <v>332</v>
      </c>
      <c r="G1" s="56" t="s">
        <v>280</v>
      </c>
      <c r="H1" s="55" t="s">
        <v>337</v>
      </c>
    </row>
    <row r="3" spans="1:27" x14ac:dyDescent="0.3">
      <c r="A3" s="65" t="s">
        <v>281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282</v>
      </c>
      <c r="B4" s="66"/>
      <c r="C4" s="66"/>
      <c r="E4" s="61" t="s">
        <v>283</v>
      </c>
      <c r="F4" s="62"/>
      <c r="G4" s="62"/>
      <c r="H4" s="63"/>
      <c r="J4" s="61" t="s">
        <v>284</v>
      </c>
      <c r="K4" s="62"/>
      <c r="L4" s="63"/>
      <c r="N4" s="66" t="s">
        <v>333</v>
      </c>
      <c r="O4" s="66"/>
      <c r="P4" s="66"/>
      <c r="Q4" s="66"/>
      <c r="R4" s="66"/>
      <c r="S4" s="66"/>
      <c r="U4" s="66" t="s">
        <v>285</v>
      </c>
      <c r="V4" s="66"/>
      <c r="W4" s="66"/>
      <c r="X4" s="66"/>
      <c r="Y4" s="66"/>
      <c r="Z4" s="66"/>
    </row>
    <row r="5" spans="1:27" x14ac:dyDescent="0.3">
      <c r="A5" s="60"/>
      <c r="B5" s="60" t="s">
        <v>277</v>
      </c>
      <c r="C5" s="60" t="s">
        <v>286</v>
      </c>
      <c r="E5" s="60"/>
      <c r="F5" s="60" t="s">
        <v>334</v>
      </c>
      <c r="G5" s="60" t="s">
        <v>287</v>
      </c>
      <c r="H5" s="60" t="s">
        <v>333</v>
      </c>
      <c r="J5" s="60"/>
      <c r="K5" s="60" t="s">
        <v>288</v>
      </c>
      <c r="L5" s="60" t="s">
        <v>289</v>
      </c>
      <c r="N5" s="60"/>
      <c r="O5" s="60" t="s">
        <v>290</v>
      </c>
      <c r="P5" s="60" t="s">
        <v>291</v>
      </c>
      <c r="Q5" s="60" t="s">
        <v>278</v>
      </c>
      <c r="R5" s="60" t="s">
        <v>292</v>
      </c>
      <c r="S5" s="60" t="s">
        <v>286</v>
      </c>
      <c r="U5" s="60"/>
      <c r="V5" s="60" t="s">
        <v>290</v>
      </c>
      <c r="W5" s="60" t="s">
        <v>291</v>
      </c>
      <c r="X5" s="60" t="s">
        <v>278</v>
      </c>
      <c r="Y5" s="60" t="s">
        <v>292</v>
      </c>
      <c r="Z5" s="60" t="s">
        <v>286</v>
      </c>
    </row>
    <row r="6" spans="1:27" x14ac:dyDescent="0.3">
      <c r="A6" s="60" t="s">
        <v>282</v>
      </c>
      <c r="B6" s="60">
        <v>1800</v>
      </c>
      <c r="C6" s="60">
        <v>2025.8069</v>
      </c>
      <c r="E6" s="60" t="s">
        <v>293</v>
      </c>
      <c r="F6" s="60">
        <v>55</v>
      </c>
      <c r="G6" s="60">
        <v>15</v>
      </c>
      <c r="H6" s="60">
        <v>7</v>
      </c>
      <c r="J6" s="60" t="s">
        <v>293</v>
      </c>
      <c r="K6" s="60">
        <v>0.1</v>
      </c>
      <c r="L6" s="60">
        <v>4</v>
      </c>
      <c r="N6" s="60" t="s">
        <v>294</v>
      </c>
      <c r="O6" s="60">
        <v>40</v>
      </c>
      <c r="P6" s="60">
        <v>50</v>
      </c>
      <c r="Q6" s="60">
        <v>0</v>
      </c>
      <c r="R6" s="60">
        <v>0</v>
      </c>
      <c r="S6" s="60">
        <v>74.681269999999998</v>
      </c>
      <c r="U6" s="60" t="s">
        <v>295</v>
      </c>
      <c r="V6" s="60">
        <v>0</v>
      </c>
      <c r="W6" s="60">
        <v>0</v>
      </c>
      <c r="X6" s="60">
        <v>20</v>
      </c>
      <c r="Y6" s="60">
        <v>0</v>
      </c>
      <c r="Z6" s="60">
        <v>16.895109999999999</v>
      </c>
    </row>
    <row r="7" spans="1:27" x14ac:dyDescent="0.3">
      <c r="E7" s="60" t="s">
        <v>296</v>
      </c>
      <c r="F7" s="60">
        <v>65</v>
      </c>
      <c r="G7" s="60">
        <v>30</v>
      </c>
      <c r="H7" s="60">
        <v>20</v>
      </c>
      <c r="J7" s="60" t="s">
        <v>296</v>
      </c>
      <c r="K7" s="60">
        <v>1</v>
      </c>
      <c r="L7" s="60">
        <v>10</v>
      </c>
    </row>
    <row r="8" spans="1:27" x14ac:dyDescent="0.3">
      <c r="E8" s="60" t="s">
        <v>297</v>
      </c>
      <c r="F8" s="60">
        <v>69.668000000000006</v>
      </c>
      <c r="G8" s="60">
        <v>12.885999999999999</v>
      </c>
      <c r="H8" s="60">
        <v>17.446000000000002</v>
      </c>
      <c r="J8" s="60" t="s">
        <v>297</v>
      </c>
      <c r="K8" s="60">
        <v>4.2949999999999999</v>
      </c>
      <c r="L8" s="60">
        <v>19.443999999999999</v>
      </c>
    </row>
    <row r="13" spans="1:27" x14ac:dyDescent="0.3">
      <c r="A13" s="64" t="s">
        <v>298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299</v>
      </c>
      <c r="B14" s="66"/>
      <c r="C14" s="66"/>
      <c r="D14" s="66"/>
      <c r="E14" s="66"/>
      <c r="F14" s="66"/>
      <c r="H14" s="66" t="s">
        <v>300</v>
      </c>
      <c r="I14" s="66"/>
      <c r="J14" s="66"/>
      <c r="K14" s="66"/>
      <c r="L14" s="66"/>
      <c r="M14" s="66"/>
      <c r="O14" s="66" t="s">
        <v>301</v>
      </c>
      <c r="P14" s="66"/>
      <c r="Q14" s="66"/>
      <c r="R14" s="66"/>
      <c r="S14" s="66"/>
      <c r="T14" s="66"/>
      <c r="V14" s="66" t="s">
        <v>302</v>
      </c>
      <c r="W14" s="66"/>
      <c r="X14" s="66"/>
      <c r="Y14" s="66"/>
      <c r="Z14" s="66"/>
      <c r="AA14" s="66"/>
    </row>
    <row r="15" spans="1:27" x14ac:dyDescent="0.3">
      <c r="A15" s="60"/>
      <c r="B15" s="60" t="s">
        <v>290</v>
      </c>
      <c r="C15" s="60" t="s">
        <v>291</v>
      </c>
      <c r="D15" s="60" t="s">
        <v>278</v>
      </c>
      <c r="E15" s="60" t="s">
        <v>292</v>
      </c>
      <c r="F15" s="60" t="s">
        <v>286</v>
      </c>
      <c r="H15" s="60"/>
      <c r="I15" s="60" t="s">
        <v>290</v>
      </c>
      <c r="J15" s="60" t="s">
        <v>291</v>
      </c>
      <c r="K15" s="60" t="s">
        <v>278</v>
      </c>
      <c r="L15" s="60" t="s">
        <v>292</v>
      </c>
      <c r="M15" s="60" t="s">
        <v>286</v>
      </c>
      <c r="O15" s="60"/>
      <c r="P15" s="60" t="s">
        <v>290</v>
      </c>
      <c r="Q15" s="60" t="s">
        <v>291</v>
      </c>
      <c r="R15" s="60" t="s">
        <v>278</v>
      </c>
      <c r="S15" s="60" t="s">
        <v>292</v>
      </c>
      <c r="T15" s="60" t="s">
        <v>286</v>
      </c>
      <c r="V15" s="60"/>
      <c r="W15" s="60" t="s">
        <v>290</v>
      </c>
      <c r="X15" s="60" t="s">
        <v>291</v>
      </c>
      <c r="Y15" s="60" t="s">
        <v>278</v>
      </c>
      <c r="Z15" s="60" t="s">
        <v>292</v>
      </c>
      <c r="AA15" s="60" t="s">
        <v>286</v>
      </c>
    </row>
    <row r="16" spans="1:27" x14ac:dyDescent="0.3">
      <c r="A16" s="60" t="s">
        <v>303</v>
      </c>
      <c r="B16" s="60">
        <v>430</v>
      </c>
      <c r="C16" s="60">
        <v>600</v>
      </c>
      <c r="D16" s="60">
        <v>0</v>
      </c>
      <c r="E16" s="60">
        <v>3000</v>
      </c>
      <c r="F16" s="60">
        <v>380.70438000000001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19.353307999999998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2.8469764999999998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143.58426</v>
      </c>
    </row>
    <row r="23" spans="1:62" x14ac:dyDescent="0.3">
      <c r="A23" s="64" t="s">
        <v>304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305</v>
      </c>
      <c r="B24" s="66"/>
      <c r="C24" s="66"/>
      <c r="D24" s="66"/>
      <c r="E24" s="66"/>
      <c r="F24" s="66"/>
      <c r="H24" s="66" t="s">
        <v>306</v>
      </c>
      <c r="I24" s="66"/>
      <c r="J24" s="66"/>
      <c r="K24" s="66"/>
      <c r="L24" s="66"/>
      <c r="M24" s="66"/>
      <c r="O24" s="66" t="s">
        <v>307</v>
      </c>
      <c r="P24" s="66"/>
      <c r="Q24" s="66"/>
      <c r="R24" s="66"/>
      <c r="S24" s="66"/>
      <c r="T24" s="66"/>
      <c r="V24" s="66" t="s">
        <v>308</v>
      </c>
      <c r="W24" s="66"/>
      <c r="X24" s="66"/>
      <c r="Y24" s="66"/>
      <c r="Z24" s="66"/>
      <c r="AA24" s="66"/>
      <c r="AC24" s="66" t="s">
        <v>309</v>
      </c>
      <c r="AD24" s="66"/>
      <c r="AE24" s="66"/>
      <c r="AF24" s="66"/>
      <c r="AG24" s="66"/>
      <c r="AH24" s="66"/>
      <c r="AJ24" s="66" t="s">
        <v>310</v>
      </c>
      <c r="AK24" s="66"/>
      <c r="AL24" s="66"/>
      <c r="AM24" s="66"/>
      <c r="AN24" s="66"/>
      <c r="AO24" s="66"/>
      <c r="AQ24" s="66" t="s">
        <v>311</v>
      </c>
      <c r="AR24" s="66"/>
      <c r="AS24" s="66"/>
      <c r="AT24" s="66"/>
      <c r="AU24" s="66"/>
      <c r="AV24" s="66"/>
      <c r="AX24" s="66" t="s">
        <v>312</v>
      </c>
      <c r="AY24" s="66"/>
      <c r="AZ24" s="66"/>
      <c r="BA24" s="66"/>
      <c r="BB24" s="66"/>
      <c r="BC24" s="66"/>
      <c r="BE24" s="66" t="s">
        <v>313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290</v>
      </c>
      <c r="C25" s="60" t="s">
        <v>291</v>
      </c>
      <c r="D25" s="60" t="s">
        <v>278</v>
      </c>
      <c r="E25" s="60" t="s">
        <v>292</v>
      </c>
      <c r="F25" s="60" t="s">
        <v>286</v>
      </c>
      <c r="H25" s="60"/>
      <c r="I25" s="60" t="s">
        <v>290</v>
      </c>
      <c r="J25" s="60" t="s">
        <v>291</v>
      </c>
      <c r="K25" s="60" t="s">
        <v>278</v>
      </c>
      <c r="L25" s="60" t="s">
        <v>292</v>
      </c>
      <c r="M25" s="60" t="s">
        <v>286</v>
      </c>
      <c r="O25" s="60"/>
      <c r="P25" s="60" t="s">
        <v>290</v>
      </c>
      <c r="Q25" s="60" t="s">
        <v>291</v>
      </c>
      <c r="R25" s="60" t="s">
        <v>278</v>
      </c>
      <c r="S25" s="60" t="s">
        <v>292</v>
      </c>
      <c r="T25" s="60" t="s">
        <v>286</v>
      </c>
      <c r="V25" s="60"/>
      <c r="W25" s="60" t="s">
        <v>290</v>
      </c>
      <c r="X25" s="60" t="s">
        <v>291</v>
      </c>
      <c r="Y25" s="60" t="s">
        <v>278</v>
      </c>
      <c r="Z25" s="60" t="s">
        <v>292</v>
      </c>
      <c r="AA25" s="60" t="s">
        <v>286</v>
      </c>
      <c r="AC25" s="60"/>
      <c r="AD25" s="60" t="s">
        <v>290</v>
      </c>
      <c r="AE25" s="60" t="s">
        <v>291</v>
      </c>
      <c r="AF25" s="60" t="s">
        <v>278</v>
      </c>
      <c r="AG25" s="60" t="s">
        <v>292</v>
      </c>
      <c r="AH25" s="60" t="s">
        <v>286</v>
      </c>
      <c r="AJ25" s="60"/>
      <c r="AK25" s="60" t="s">
        <v>290</v>
      </c>
      <c r="AL25" s="60" t="s">
        <v>291</v>
      </c>
      <c r="AM25" s="60" t="s">
        <v>278</v>
      </c>
      <c r="AN25" s="60" t="s">
        <v>292</v>
      </c>
      <c r="AO25" s="60" t="s">
        <v>286</v>
      </c>
      <c r="AQ25" s="60"/>
      <c r="AR25" s="60" t="s">
        <v>290</v>
      </c>
      <c r="AS25" s="60" t="s">
        <v>291</v>
      </c>
      <c r="AT25" s="60" t="s">
        <v>278</v>
      </c>
      <c r="AU25" s="60" t="s">
        <v>292</v>
      </c>
      <c r="AV25" s="60" t="s">
        <v>286</v>
      </c>
      <c r="AX25" s="60"/>
      <c r="AY25" s="60" t="s">
        <v>290</v>
      </c>
      <c r="AZ25" s="60" t="s">
        <v>291</v>
      </c>
      <c r="BA25" s="60" t="s">
        <v>278</v>
      </c>
      <c r="BB25" s="60" t="s">
        <v>292</v>
      </c>
      <c r="BC25" s="60" t="s">
        <v>286</v>
      </c>
      <c r="BE25" s="60"/>
      <c r="BF25" s="60" t="s">
        <v>290</v>
      </c>
      <c r="BG25" s="60" t="s">
        <v>291</v>
      </c>
      <c r="BH25" s="60" t="s">
        <v>278</v>
      </c>
      <c r="BI25" s="60" t="s">
        <v>292</v>
      </c>
      <c r="BJ25" s="60" t="s">
        <v>286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46.762129999999999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1.8990233000000001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1.5868599999999999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14.203455999999999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1.5046109999999999</v>
      </c>
      <c r="AJ26" s="60" t="s">
        <v>314</v>
      </c>
      <c r="AK26" s="60">
        <v>320</v>
      </c>
      <c r="AL26" s="60">
        <v>400</v>
      </c>
      <c r="AM26" s="60">
        <v>0</v>
      </c>
      <c r="AN26" s="60">
        <v>1000</v>
      </c>
      <c r="AO26" s="60">
        <v>417.71352999999999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5.4805599999999997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2.8709220000000002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0.78434216999999995</v>
      </c>
    </row>
    <row r="33" spans="1:68" x14ac:dyDescent="0.3">
      <c r="A33" s="64" t="s">
        <v>315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316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317</v>
      </c>
      <c r="W34" s="66"/>
      <c r="X34" s="66"/>
      <c r="Y34" s="66"/>
      <c r="Z34" s="66"/>
      <c r="AA34" s="66"/>
      <c r="AC34" s="66" t="s">
        <v>318</v>
      </c>
      <c r="AD34" s="66"/>
      <c r="AE34" s="66"/>
      <c r="AF34" s="66"/>
      <c r="AG34" s="66"/>
      <c r="AH34" s="66"/>
      <c r="AJ34" s="66" t="s">
        <v>319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290</v>
      </c>
      <c r="C35" s="60" t="s">
        <v>291</v>
      </c>
      <c r="D35" s="60" t="s">
        <v>278</v>
      </c>
      <c r="E35" s="60" t="s">
        <v>292</v>
      </c>
      <c r="F35" s="60" t="s">
        <v>286</v>
      </c>
      <c r="H35" s="60"/>
      <c r="I35" s="60" t="s">
        <v>290</v>
      </c>
      <c r="J35" s="60" t="s">
        <v>291</v>
      </c>
      <c r="K35" s="60" t="s">
        <v>278</v>
      </c>
      <c r="L35" s="60" t="s">
        <v>292</v>
      </c>
      <c r="M35" s="60" t="s">
        <v>286</v>
      </c>
      <c r="O35" s="60"/>
      <c r="P35" s="60" t="s">
        <v>290</v>
      </c>
      <c r="Q35" s="60" t="s">
        <v>291</v>
      </c>
      <c r="R35" s="60" t="s">
        <v>278</v>
      </c>
      <c r="S35" s="60" t="s">
        <v>292</v>
      </c>
      <c r="T35" s="60" t="s">
        <v>286</v>
      </c>
      <c r="V35" s="60"/>
      <c r="W35" s="60" t="s">
        <v>290</v>
      </c>
      <c r="X35" s="60" t="s">
        <v>291</v>
      </c>
      <c r="Y35" s="60" t="s">
        <v>278</v>
      </c>
      <c r="Z35" s="60" t="s">
        <v>292</v>
      </c>
      <c r="AA35" s="60" t="s">
        <v>286</v>
      </c>
      <c r="AC35" s="60"/>
      <c r="AD35" s="60" t="s">
        <v>290</v>
      </c>
      <c r="AE35" s="60" t="s">
        <v>291</v>
      </c>
      <c r="AF35" s="60" t="s">
        <v>278</v>
      </c>
      <c r="AG35" s="60" t="s">
        <v>292</v>
      </c>
      <c r="AH35" s="60" t="s">
        <v>286</v>
      </c>
      <c r="AJ35" s="60"/>
      <c r="AK35" s="60" t="s">
        <v>290</v>
      </c>
      <c r="AL35" s="60" t="s">
        <v>291</v>
      </c>
      <c r="AM35" s="60" t="s">
        <v>278</v>
      </c>
      <c r="AN35" s="60" t="s">
        <v>292</v>
      </c>
      <c r="AO35" s="60" t="s">
        <v>286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290.06213000000002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1135.1751999999999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3849.6060000000002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2319.6435999999999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72.979836000000006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101.92238</v>
      </c>
    </row>
    <row r="43" spans="1:68" x14ac:dyDescent="0.3">
      <c r="A43" s="64" t="s">
        <v>320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321</v>
      </c>
      <c r="B44" s="66"/>
      <c r="C44" s="66"/>
      <c r="D44" s="66"/>
      <c r="E44" s="66"/>
      <c r="F44" s="66"/>
      <c r="H44" s="66" t="s">
        <v>276</v>
      </c>
      <c r="I44" s="66"/>
      <c r="J44" s="66"/>
      <c r="K44" s="66"/>
      <c r="L44" s="66"/>
      <c r="M44" s="66"/>
      <c r="O44" s="66" t="s">
        <v>322</v>
      </c>
      <c r="P44" s="66"/>
      <c r="Q44" s="66"/>
      <c r="R44" s="66"/>
      <c r="S44" s="66"/>
      <c r="T44" s="66"/>
      <c r="V44" s="66" t="s">
        <v>323</v>
      </c>
      <c r="W44" s="66"/>
      <c r="X44" s="66"/>
      <c r="Y44" s="66"/>
      <c r="Z44" s="66"/>
      <c r="AA44" s="66"/>
      <c r="AC44" s="66" t="s">
        <v>324</v>
      </c>
      <c r="AD44" s="66"/>
      <c r="AE44" s="66"/>
      <c r="AF44" s="66"/>
      <c r="AG44" s="66"/>
      <c r="AH44" s="66"/>
      <c r="AJ44" s="66" t="s">
        <v>325</v>
      </c>
      <c r="AK44" s="66"/>
      <c r="AL44" s="66"/>
      <c r="AM44" s="66"/>
      <c r="AN44" s="66"/>
      <c r="AO44" s="66"/>
      <c r="AQ44" s="66" t="s">
        <v>326</v>
      </c>
      <c r="AR44" s="66"/>
      <c r="AS44" s="66"/>
      <c r="AT44" s="66"/>
      <c r="AU44" s="66"/>
      <c r="AV44" s="66"/>
      <c r="AX44" s="66" t="s">
        <v>327</v>
      </c>
      <c r="AY44" s="66"/>
      <c r="AZ44" s="66"/>
      <c r="BA44" s="66"/>
      <c r="BB44" s="66"/>
      <c r="BC44" s="66"/>
      <c r="BE44" s="66" t="s">
        <v>328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290</v>
      </c>
      <c r="C45" s="60" t="s">
        <v>291</v>
      </c>
      <c r="D45" s="60" t="s">
        <v>278</v>
      </c>
      <c r="E45" s="60" t="s">
        <v>292</v>
      </c>
      <c r="F45" s="60" t="s">
        <v>286</v>
      </c>
      <c r="H45" s="60"/>
      <c r="I45" s="60" t="s">
        <v>290</v>
      </c>
      <c r="J45" s="60" t="s">
        <v>291</v>
      </c>
      <c r="K45" s="60" t="s">
        <v>278</v>
      </c>
      <c r="L45" s="60" t="s">
        <v>292</v>
      </c>
      <c r="M45" s="60" t="s">
        <v>286</v>
      </c>
      <c r="O45" s="60"/>
      <c r="P45" s="60" t="s">
        <v>290</v>
      </c>
      <c r="Q45" s="60" t="s">
        <v>291</v>
      </c>
      <c r="R45" s="60" t="s">
        <v>278</v>
      </c>
      <c r="S45" s="60" t="s">
        <v>292</v>
      </c>
      <c r="T45" s="60" t="s">
        <v>286</v>
      </c>
      <c r="V45" s="60"/>
      <c r="W45" s="60" t="s">
        <v>290</v>
      </c>
      <c r="X45" s="60" t="s">
        <v>291</v>
      </c>
      <c r="Y45" s="60" t="s">
        <v>278</v>
      </c>
      <c r="Z45" s="60" t="s">
        <v>292</v>
      </c>
      <c r="AA45" s="60" t="s">
        <v>286</v>
      </c>
      <c r="AC45" s="60"/>
      <c r="AD45" s="60" t="s">
        <v>290</v>
      </c>
      <c r="AE45" s="60" t="s">
        <v>291</v>
      </c>
      <c r="AF45" s="60" t="s">
        <v>278</v>
      </c>
      <c r="AG45" s="60" t="s">
        <v>292</v>
      </c>
      <c r="AH45" s="60" t="s">
        <v>286</v>
      </c>
      <c r="AJ45" s="60"/>
      <c r="AK45" s="60" t="s">
        <v>290</v>
      </c>
      <c r="AL45" s="60" t="s">
        <v>291</v>
      </c>
      <c r="AM45" s="60" t="s">
        <v>278</v>
      </c>
      <c r="AN45" s="60" t="s">
        <v>292</v>
      </c>
      <c r="AO45" s="60" t="s">
        <v>286</v>
      </c>
      <c r="AQ45" s="60"/>
      <c r="AR45" s="60" t="s">
        <v>290</v>
      </c>
      <c r="AS45" s="60" t="s">
        <v>291</v>
      </c>
      <c r="AT45" s="60" t="s">
        <v>278</v>
      </c>
      <c r="AU45" s="60" t="s">
        <v>292</v>
      </c>
      <c r="AV45" s="60" t="s">
        <v>286</v>
      </c>
      <c r="AX45" s="60"/>
      <c r="AY45" s="60" t="s">
        <v>290</v>
      </c>
      <c r="AZ45" s="60" t="s">
        <v>291</v>
      </c>
      <c r="BA45" s="60" t="s">
        <v>278</v>
      </c>
      <c r="BB45" s="60" t="s">
        <v>292</v>
      </c>
      <c r="BC45" s="60" t="s">
        <v>286</v>
      </c>
      <c r="BE45" s="60"/>
      <c r="BF45" s="60" t="s">
        <v>290</v>
      </c>
      <c r="BG45" s="60" t="s">
        <v>291</v>
      </c>
      <c r="BH45" s="60" t="s">
        <v>278</v>
      </c>
      <c r="BI45" s="60" t="s">
        <v>292</v>
      </c>
      <c r="BJ45" s="60" t="s">
        <v>286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11.736036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10.393566</v>
      </c>
      <c r="O46" s="60" t="s">
        <v>329</v>
      </c>
      <c r="P46" s="60">
        <v>600</v>
      </c>
      <c r="Q46" s="60">
        <v>800</v>
      </c>
      <c r="R46" s="60">
        <v>0</v>
      </c>
      <c r="S46" s="60">
        <v>10000</v>
      </c>
      <c r="T46" s="60">
        <v>624.92052999999999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1.7286955999999999E-2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2.8452551000000001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92.573949999999996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106.879</v>
      </c>
      <c r="AX46" s="60" t="s">
        <v>330</v>
      </c>
      <c r="AY46" s="60"/>
      <c r="AZ46" s="60"/>
      <c r="BA46" s="60"/>
      <c r="BB46" s="60"/>
      <c r="BC46" s="60"/>
      <c r="BE46" s="60" t="s">
        <v>331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17" sqref="K1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338</v>
      </c>
      <c r="D2" s="55">
        <v>54</v>
      </c>
      <c r="E2" s="55">
        <v>2025.8069</v>
      </c>
      <c r="F2" s="55">
        <v>298.23379999999997</v>
      </c>
      <c r="G2" s="55">
        <v>55.164209999999997</v>
      </c>
      <c r="H2" s="55">
        <v>21.396585000000002</v>
      </c>
      <c r="I2" s="55">
        <v>33.767628000000002</v>
      </c>
      <c r="J2" s="55">
        <v>74.681269999999998</v>
      </c>
      <c r="K2" s="55">
        <v>30.444948</v>
      </c>
      <c r="L2" s="55">
        <v>44.236317</v>
      </c>
      <c r="M2" s="55">
        <v>16.895109999999999</v>
      </c>
      <c r="N2" s="55">
        <v>2.7101554999999999</v>
      </c>
      <c r="O2" s="55">
        <v>8.7289270000000005</v>
      </c>
      <c r="P2" s="55">
        <v>581.29600000000005</v>
      </c>
      <c r="Q2" s="55">
        <v>17.883669000000001</v>
      </c>
      <c r="R2" s="55">
        <v>380.70438000000001</v>
      </c>
      <c r="S2" s="55">
        <v>131.09674000000001</v>
      </c>
      <c r="T2" s="55">
        <v>2995.2917000000002</v>
      </c>
      <c r="U2" s="55">
        <v>2.8469764999999998</v>
      </c>
      <c r="V2" s="55">
        <v>19.353307999999998</v>
      </c>
      <c r="W2" s="55">
        <v>143.58426</v>
      </c>
      <c r="X2" s="55">
        <v>46.762129999999999</v>
      </c>
      <c r="Y2" s="55">
        <v>1.8990233000000001</v>
      </c>
      <c r="Z2" s="55">
        <v>1.5868599999999999</v>
      </c>
      <c r="AA2" s="55">
        <v>14.203455999999999</v>
      </c>
      <c r="AB2" s="55">
        <v>1.5046109999999999</v>
      </c>
      <c r="AC2" s="55">
        <v>417.71352999999999</v>
      </c>
      <c r="AD2" s="55">
        <v>5.4805599999999997</v>
      </c>
      <c r="AE2" s="55">
        <v>2.8709220000000002</v>
      </c>
      <c r="AF2" s="55">
        <v>0.78434216999999995</v>
      </c>
      <c r="AG2" s="55">
        <v>290.06213000000002</v>
      </c>
      <c r="AH2" s="55">
        <v>166.6437</v>
      </c>
      <c r="AI2" s="55">
        <v>123.418434</v>
      </c>
      <c r="AJ2" s="55">
        <v>1135.1751999999999</v>
      </c>
      <c r="AK2" s="55">
        <v>3849.6060000000002</v>
      </c>
      <c r="AL2" s="55">
        <v>72.979836000000006</v>
      </c>
      <c r="AM2" s="55">
        <v>2319.6435999999999</v>
      </c>
      <c r="AN2" s="55">
        <v>101.92238</v>
      </c>
      <c r="AO2" s="55">
        <v>11.736036</v>
      </c>
      <c r="AP2" s="55">
        <v>6.9821514999999996</v>
      </c>
      <c r="AQ2" s="55">
        <v>4.7538850000000004</v>
      </c>
      <c r="AR2" s="55">
        <v>10.393566</v>
      </c>
      <c r="AS2" s="55">
        <v>624.92052999999999</v>
      </c>
      <c r="AT2" s="55">
        <v>1.7286955999999999E-2</v>
      </c>
      <c r="AU2" s="55">
        <v>2.8452551000000001</v>
      </c>
      <c r="AV2" s="55">
        <v>92.573949999999996</v>
      </c>
      <c r="AW2" s="55">
        <v>106.879</v>
      </c>
      <c r="AX2" s="55">
        <v>4.9976470000000002E-2</v>
      </c>
      <c r="AY2" s="55">
        <v>1.3800296999999999</v>
      </c>
      <c r="AZ2" s="55">
        <v>504.22985999999997</v>
      </c>
      <c r="BA2" s="55">
        <v>49.556576</v>
      </c>
      <c r="BB2" s="55">
        <v>16.327186999999999</v>
      </c>
      <c r="BC2" s="55">
        <v>20.191385</v>
      </c>
      <c r="BD2" s="55">
        <v>13.032603</v>
      </c>
      <c r="BE2" s="55">
        <v>0.22630736000000001</v>
      </c>
      <c r="BF2" s="55">
        <v>1.1510714</v>
      </c>
      <c r="BG2" s="55">
        <v>1.1518281E-3</v>
      </c>
      <c r="BH2" s="55">
        <v>5.9979246000000002E-3</v>
      </c>
      <c r="BI2" s="55">
        <v>9.7650410000000003E-3</v>
      </c>
      <c r="BJ2" s="55">
        <v>8.3258810000000003E-2</v>
      </c>
      <c r="BK2" s="55">
        <v>8.8602166000000004E-5</v>
      </c>
      <c r="BL2" s="55">
        <v>0.44926932000000003</v>
      </c>
      <c r="BM2" s="55">
        <v>3.0309566999999999</v>
      </c>
      <c r="BN2" s="55">
        <v>0.91867299999999996</v>
      </c>
      <c r="BO2" s="55">
        <v>64.427574000000007</v>
      </c>
      <c r="BP2" s="55">
        <v>8.8057639999999999</v>
      </c>
      <c r="BQ2" s="55">
        <v>21.06908</v>
      </c>
      <c r="BR2" s="55">
        <v>92.967010000000002</v>
      </c>
      <c r="BS2" s="55">
        <v>41.668170000000003</v>
      </c>
      <c r="BT2" s="55">
        <v>8.4324949999999994</v>
      </c>
      <c r="BU2" s="55">
        <v>0.19825155999999999</v>
      </c>
      <c r="BV2" s="55">
        <v>2.1294187999999999E-2</v>
      </c>
      <c r="BW2" s="55">
        <v>0.65647560000000005</v>
      </c>
      <c r="BX2" s="55">
        <v>1.1600170000000001</v>
      </c>
      <c r="BY2" s="55">
        <v>0.24100207000000001</v>
      </c>
      <c r="BZ2" s="55">
        <v>1.0632128000000001E-3</v>
      </c>
      <c r="CA2" s="55">
        <v>1.7821559</v>
      </c>
      <c r="CB2" s="55">
        <v>1.1973154999999999E-2</v>
      </c>
      <c r="CC2" s="55">
        <v>7.2386679999999995E-2</v>
      </c>
      <c r="CD2" s="55">
        <v>0.53128445000000002</v>
      </c>
      <c r="CE2" s="55">
        <v>0.11284445</v>
      </c>
      <c r="CF2" s="55">
        <v>0.10574008</v>
      </c>
      <c r="CG2" s="55">
        <v>9.9000000000000005E-7</v>
      </c>
      <c r="CH2" s="55">
        <v>8.2611669999999998E-3</v>
      </c>
      <c r="CI2" s="55">
        <v>2.5328374000000002E-3</v>
      </c>
      <c r="CJ2" s="55">
        <v>1.1942648</v>
      </c>
      <c r="CK2" s="55">
        <v>3.2951776000000002E-2</v>
      </c>
      <c r="CL2" s="55">
        <v>2.2184621999999998</v>
      </c>
      <c r="CM2" s="55">
        <v>3.064079</v>
      </c>
      <c r="CN2" s="55">
        <v>1761.5032000000001</v>
      </c>
      <c r="CO2" s="55">
        <v>3032.6003000000001</v>
      </c>
      <c r="CP2" s="55">
        <v>1456.9818</v>
      </c>
      <c r="CQ2" s="55">
        <v>652.68020000000001</v>
      </c>
      <c r="CR2" s="55">
        <v>351.31439999999998</v>
      </c>
      <c r="CS2" s="55">
        <v>425.40062999999998</v>
      </c>
      <c r="CT2" s="55">
        <v>1728.1</v>
      </c>
      <c r="CU2" s="55">
        <v>918.66340000000002</v>
      </c>
      <c r="CV2" s="55">
        <v>1379.2476999999999</v>
      </c>
      <c r="CW2" s="55">
        <v>985.15423999999996</v>
      </c>
      <c r="CX2" s="55">
        <v>291.37389999999999</v>
      </c>
      <c r="CY2" s="55">
        <v>2431.6592000000001</v>
      </c>
      <c r="CZ2" s="55">
        <v>1142.2264</v>
      </c>
      <c r="DA2" s="55">
        <v>2378.0034000000001</v>
      </c>
      <c r="DB2" s="55">
        <v>2702.3735000000001</v>
      </c>
      <c r="DC2" s="55">
        <v>2857.2114000000001</v>
      </c>
      <c r="DD2" s="55">
        <v>5596.7139999999999</v>
      </c>
      <c r="DE2" s="55">
        <v>1319.2229</v>
      </c>
      <c r="DF2" s="55">
        <v>3361.2179999999998</v>
      </c>
      <c r="DG2" s="55">
        <v>1142.1853000000001</v>
      </c>
      <c r="DH2" s="55">
        <v>22.042310000000001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49.556576</v>
      </c>
      <c r="B6">
        <f>BB2</f>
        <v>16.327186999999999</v>
      </c>
      <c r="C6">
        <f>BC2</f>
        <v>20.191385</v>
      </c>
      <c r="D6">
        <f>BD2</f>
        <v>13.032603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15" sqref="E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24625</v>
      </c>
      <c r="C2" s="51">
        <f ca="1">YEAR(TODAY())-YEAR(B2)+IF(TODAY()&gt;=DATE(YEAR(TODAY()),MONTH(B2),DAY(B2)),0,-1)</f>
        <v>54</v>
      </c>
      <c r="E2" s="47">
        <v>156.9</v>
      </c>
      <c r="F2" s="48" t="s">
        <v>275</v>
      </c>
      <c r="G2" s="47">
        <v>76</v>
      </c>
      <c r="H2" s="46" t="s">
        <v>40</v>
      </c>
      <c r="I2" s="67">
        <f>ROUND(G3/E3^2,1)</f>
        <v>30.9</v>
      </c>
    </row>
    <row r="3" spans="1:9" x14ac:dyDescent="0.3">
      <c r="E3" s="46">
        <f>E2/100</f>
        <v>1.569</v>
      </c>
      <c r="F3" s="46" t="s">
        <v>39</v>
      </c>
      <c r="G3" s="46">
        <f>G2</f>
        <v>76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44435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강선영, ID : H1900873)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10:21:13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16" sqref="AB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44435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54</v>
      </c>
      <c r="G12" s="132"/>
      <c r="H12" s="132"/>
      <c r="I12" s="132"/>
      <c r="K12" s="123">
        <f>'개인정보 및 신체계측 입력'!E2</f>
        <v>156.9</v>
      </c>
      <c r="L12" s="124"/>
      <c r="M12" s="117">
        <f>'개인정보 및 신체계측 입력'!G2</f>
        <v>76</v>
      </c>
      <c r="N12" s="118"/>
      <c r="O12" s="113" t="s">
        <v>270</v>
      </c>
      <c r="P12" s="107"/>
      <c r="Q12" s="110">
        <f>'개인정보 및 신체계측 입력'!I2</f>
        <v>30.9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강선영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69.668000000000006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12.885999999999999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17.446000000000002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0.6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19.399999999999999</v>
      </c>
      <c r="L72" s="34" t="s">
        <v>52</v>
      </c>
      <c r="M72" s="34">
        <f>ROUND('DRIs DATA'!K8,1)</f>
        <v>4.3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50.76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161.28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46.76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100.31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36.26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256.64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117.36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2021-08-31T01:31:47Z</dcterms:modified>
</cp:coreProperties>
</file>