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<sst xmlns="http://schemas.openxmlformats.org/spreadsheetml/2006/main" count="692" uniqueCount="346">
  <si>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</si>
  <si>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</si>
  <si>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</si>
  <si>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</si>
  <si>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</si>
  <si>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</si>
  <si>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</si>
  <si>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</si>
  <si>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</si>
  <si>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</si>
  <si>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</si>
  <si>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</si>
  <si>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</si>
  <si>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</si>
  <si>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</si>
  <si>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</si>
  <si>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</si>
  <si>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</si>
  <si>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</si>
  <si>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</si>
  <si>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</si>
  <si>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</si>
  <si>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</si>
  <si>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</si>
  <si>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</si>
  <si>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</si>
  <si>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</si>
  <si>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</si>
  <si>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</si>
  <si>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</si>
  <si>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</si>
  <si>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</si>
  <si>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</si>
  <si>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</si>
  <si>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</si>
  <si>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</si>
  <si>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</si>
  <si>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</si>
  <si>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</si>
  <si>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</si>
  <si>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</si>
  <si>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</si>
  <si>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</si>
  <si>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</si>
  <si>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</si>
  <si>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</si>
  <si>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</si>
  <si>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</si>
  <si>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</si>
  <si>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</si>
  <si>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</si>
  <si>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</si>
  <si>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</si>
  <si>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</si>
  <si>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</si>
  <si>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</si>
  <si>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</si>
  <si>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</si>
  <si>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</si>
  <si>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</si>
  <si>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</si>
  <si>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</si>
  <si>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</si>
  <si>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</si>
  <si>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</si>
  <si>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</si>
  <si>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</si>
  <si>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</si>
  <si>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</si>
  <si>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</si>
  <si>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</si>
  <si>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</si>
  <si>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</si>
  <si>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</si>
  <si>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</si>
  <si>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</si>
  <si>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</si>
  <si>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</si>
  <si>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</si>
  <si>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</si>
  <si>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</si>
  <si>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</si>
  <si>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</si>
  <si>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</si>
  <si>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</si>
  <si>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</si>
  <si>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</si>
  <si>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</si>
  <si>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</si>
  <si>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</si>
  <si>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</si>
  <si>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</si>
  <si>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</si>
  <si>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</si>
  <si>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</si>
  <si>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</si>
  <si>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</si>
  <si>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</si>
  <si>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</si>
  <si>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</si>
  <si>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</si>
  <si>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</si>
  <si>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</si>
  <si>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</si>
  <si>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</si>
  <si>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</si>
  <si>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</si>
  <si>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</si>
  <si>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</si>
  <si>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</si>
  <si>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</si>
  <si>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</si>
  <si>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</si>
  <si>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</si>
  <si>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</si>
  <si>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</si>
  <si>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</si>
  <si>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</si>
  <si>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</si>
  <si>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</si>
  <si>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</si>
  <si>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</si>
  <si>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</si>
  <si>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</si>
  <si>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</si>
  <si>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</si>
  <si>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</si>
  <si>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</si>
  <si>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</si>
  <si>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</si>
  <si>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</si>
  <si>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</si>
  <si>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</si>
  <si>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</si>
  <si>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</si>
  <si>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</si>
  <si>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</si>
  <si>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</si>
  <si>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</si>
  <si>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</si>
  <si>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</si>
  <si>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</si>
  <si>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</si>
  <si>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</si>
  <si>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</si>
  <si>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</si>
  <si>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</si>
  <si>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</si>
  <si>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</si>
  <si>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</si>
  <si>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</si>
  <si>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</si>
  <si>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</si>
  <si>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</si>
  <si>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</si>
  <si>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</si>
  <si>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</si>
  <si>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</si>
  <si>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</si>
  <si>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</si>
  <si>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</si>
  <si>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</si>
  <si>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</si>
  <si>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</si>
  <si>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</si>
  <si>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</si>
  <si>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</si>
  <si>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</si>
  <si>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</si>
  <si>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</si>
  <si>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</si>
  <si>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</si>
  <si>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</si>
  <si>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</si>
  <si>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</si>
  <si>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</si>
  <si>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</si>
  <si>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</si>
  <si>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</si>
  <si>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</si>
  <si>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</si>
  <si>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</si>
  <si>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</si>
  <si>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</si>
  <si>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</si>
  <si>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</si>
  <si>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</si>
  <si>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</si>
  <si>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</si>
  <si>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</si>
  <si>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</si>
  <si>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</si>
  <si>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</si>
  <si>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</si>
  <si>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</si>
  <si>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</si>
  <si>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</si>
  <si>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</si>
  <si>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</si>
  <si>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</si>
  <si>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</si>
  <si>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</si>
  <si>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</si>
  <si>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</si>
  <si>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</si>
  <si>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</si>
  <si>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</si>
  <si>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</si>
  <si>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</si>
  <si>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</si>
  <si>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</si>
  <si>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</si>
  <si>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</si>
  <si>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</si>
  <si>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</si>
  <si>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</si>
  <si>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</si>
  <si>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</si>
  <si>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</si>
  <si>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</si>
  <si>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</si>
  <si>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</si>
  <si>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</si>
  <si>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</si>
  <si>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</si>
  <si>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</si>
  <si>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</si>
  <si>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</si>
  <si>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</si>
  <si>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</si>
  <si>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</si>
  <si>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</si>
  <si>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</si>
  <si>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</si>
  <si>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</si>
  <si>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</si>
  <si>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</si>
  <si>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</si>
  <si>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</si>
  <si>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</si>
  <si>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</si>
  <si>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</si>
  <si>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</si>
  <si>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</si>
  <si>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</si>
  <si>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</si>
  <si>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</si>
  <si>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</si>
  <si>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</si>
  <si>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</si>
  <si>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</si>
  <si>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</si>
  <si>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</si>
  <si>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</si>
  <si>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</si>
  <si>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</si>
  <si>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</si>
  <si>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</si>
  <si>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</si>
  <si>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</si>
  <si>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</si>
  <si>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</si>
  <si>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</si>
  <si>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</si>
  <si>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</si>
  <si>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</si>
  <si>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</si>
  <si>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</si>
  <si>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</si>
  <si>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</si>
  <si>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</si>
  <si>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</si>
  <si>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</si>
  <si>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</si>
  <si>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</si>
  <si>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</si>
  <si>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</si>
  <si>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</si>
  <si>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</si>
  <si>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</si>
  <si>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</si>
  <si>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</si>
  <si>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</si>
  <si>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</si>
  <si>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</si>
  <si>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</si>
  <si>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구본정, ID : H1900875)</t>
  </si>
  <si>
    <t>출력시각</t>
    <phoneticPr fontId="1" type="noConversion"/>
  </si>
  <si>
    <t>2021년 08월 31일 10:09:28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</si>
  <si>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</si>
  <si>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</si>
  <si>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</si>
  <si>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</si>
  <si>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</si>
  <si>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</si>
  <si>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</si>
  <si>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</si>
  <si>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</si>
  <si>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</si>
  <si>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</si>
  <si>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</si>
  <si>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</si>
  <si>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</si>
  <si>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</si>
  <si>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</si>
  <si>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</si>
  <si>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</si>
  <si>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</si>
  <si>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</si>
  <si>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</si>
  <si>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</si>
  <si>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</si>
  <si>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</si>
  <si>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</si>
  <si>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</si>
  <si>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</si>
  <si>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</si>
  <si>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</si>
  <si>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</si>
  <si>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</si>
  <si>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</si>
  <si>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</si>
  <si>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</si>
  <si>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</si>
  <si>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</si>
  <si>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</si>
  <si>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</si>
  <si>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</si>
  <si>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</si>
  <si>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</si>
  <si>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</si>
  <si>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</si>
  <si>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</si>
  <si>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</si>
  <si>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</si>
  <si>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</si>
  <si>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</si>
  <si>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</si>
  <si>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</si>
  <si>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</si>
  <si>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</si>
  <si>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</si>
  <si>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</si>
  <si>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</si>
  <si>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H1900875</t>
  </si>
  <si>
    <t>구본정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</si>
</sst>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44.143889999999999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59064"/>
        <c:axId val="261755144"/>
      </c:barChart>
      <c:catAx>
        <c:axId val="2617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55144"/>
        <c:crosses val="autoZero"/>
        <c:auto val="1"/>
        <c:lblAlgn val="ctr"/>
        <c:lblOffset val="100"/>
        <c:noMultiLvlLbl val="0"/>
      </c:catAx>
      <c:valAx>
        <c:axId val="26175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5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1.0790504999999999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2248"/>
        <c:axId val="507173632"/>
      </c:barChart>
      <c:catAx>
        <c:axId val="51289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3632"/>
        <c:crosses val="autoZero"/>
        <c:auto val="1"/>
        <c:lblAlgn val="ctr"/>
        <c:lblOffset val="100"/>
        <c:noMultiLvlLbl val="0"/>
      </c:catAx>
      <c:valAx>
        <c:axId val="50717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1.2809032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4808"/>
        <c:axId val="507179904"/>
      </c:barChart>
      <c:catAx>
        <c:axId val="50717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9904"/>
        <c:crosses val="autoZero"/>
        <c:auto val="1"/>
        <c:lblAlgn val="ctr"/>
        <c:lblOffset val="100"/>
        <c:noMultiLvlLbl val="0"/>
      </c:catAx>
      <c:valAx>
        <c:axId val="50717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719.82776000000001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6376"/>
        <c:axId val="507176768"/>
      </c:barChart>
      <c:catAx>
        <c:axId val="50717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6768"/>
        <c:crosses val="autoZero"/>
        <c:auto val="1"/>
        <c:lblAlgn val="ctr"/>
        <c:lblOffset val="100"/>
        <c:noMultiLvlLbl val="0"/>
      </c:catAx>
      <c:valAx>
        <c:axId val="50717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1912.1663000000001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80296"/>
        <c:axId val="507177160"/>
      </c:barChart>
      <c:catAx>
        <c:axId val="5071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7160"/>
        <c:crosses val="autoZero"/>
        <c:auto val="1"/>
        <c:lblAlgn val="ctr"/>
        <c:lblOffset val="100"/>
        <c:noMultiLvlLbl val="0"/>
      </c:catAx>
      <c:valAx>
        <c:axId val="507177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44.418261999999999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3240"/>
        <c:axId val="507174024"/>
      </c:barChart>
      <c:catAx>
        <c:axId val="5071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4024"/>
        <c:crosses val="autoZero"/>
        <c:auto val="1"/>
        <c:lblAlgn val="ctr"/>
        <c:lblOffset val="100"/>
        <c:noMultiLvlLbl val="0"/>
      </c:catAx>
      <c:valAx>
        <c:axId val="50717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74.271439999999998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8336"/>
        <c:axId val="507175200"/>
      </c:barChart>
      <c:catAx>
        <c:axId val="50717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5200"/>
        <c:crosses val="autoZero"/>
        <c:auto val="1"/>
        <c:lblAlgn val="ctr"/>
        <c:lblOffset val="100"/>
        <c:noMultiLvlLbl val="0"/>
      </c:catAx>
      <c:valAx>
        <c:axId val="50717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7.2950597000000004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5984"/>
        <c:axId val="507178728"/>
      </c:barChart>
      <c:catAx>
        <c:axId val="50717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8728"/>
        <c:crosses val="autoZero"/>
        <c:auto val="1"/>
        <c:lblAlgn val="ctr"/>
        <c:lblOffset val="100"/>
        <c:noMultiLvlLbl val="0"/>
      </c:catAx>
      <c:valAx>
        <c:axId val="50717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320.74540000000002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1856"/>
        <c:axId val="514132472"/>
      </c:barChart>
      <c:catAx>
        <c:axId val="51289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2472"/>
        <c:crosses val="autoZero"/>
        <c:auto val="1"/>
        <c:lblAlgn val="ctr"/>
        <c:lblOffset val="100"/>
        <c:noMultiLvlLbl val="0"/>
      </c:catAx>
      <c:valAx>
        <c:axId val="514132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9.9572559999999994E-3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6000"/>
        <c:axId val="514136784"/>
      </c:barChart>
      <c:catAx>
        <c:axId val="51413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6784"/>
        <c:crosses val="autoZero"/>
        <c:auto val="1"/>
        <c:lblAlgn val="ctr"/>
        <c:lblOffset val="100"/>
        <c:noMultiLvlLbl val="0"/>
      </c:catAx>
      <c:valAx>
        <c:axId val="51413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2.0399050000000001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1296"/>
        <c:axId val="514131688"/>
      </c:barChart>
      <c:catAx>
        <c:axId val="51413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1688"/>
        <c:crosses val="autoZero"/>
        <c:auto val="1"/>
        <c:lblAlgn val="ctr"/>
        <c:lblOffset val="100"/>
        <c:noMultiLvlLbl val="0"/>
      </c:catAx>
      <c:valAx>
        <c:axId val="51413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13.80827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55928"/>
        <c:axId val="261757496"/>
      </c:barChart>
      <c:catAx>
        <c:axId val="26175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57496"/>
        <c:crosses val="autoZero"/>
        <c:auto val="1"/>
        <c:lblAlgn val="ctr"/>
        <c:lblOffset val="100"/>
        <c:noMultiLvlLbl val="0"/>
      </c:catAx>
      <c:valAx>
        <c:axId val="261757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5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308.95531999999997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5608"/>
        <c:axId val="514137176"/>
      </c:barChart>
      <c:catAx>
        <c:axId val="51413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7176"/>
        <c:crosses val="autoZero"/>
        <c:auto val="1"/>
        <c:lblAlgn val="ctr"/>
        <c:lblOffset val="100"/>
        <c:noMultiLvlLbl val="0"/>
      </c:catAx>
      <c:valAx>
        <c:axId val="51413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56.059314999999998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2080"/>
        <c:axId val="514135216"/>
      </c:barChart>
      <c:catAx>
        <c:axId val="5141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5216"/>
        <c:crosses val="autoZero"/>
        <c:auto val="1"/>
        <c:lblAlgn val="ctr"/>
        <c:lblOffset val="100"/>
        <c:noMultiLvlLbl val="0"/>
      </c:catAx>
      <c:valAx>
        <c:axId val="51413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8.1489999999999991</c:v>
                </c:pt>
                <c:pt idx="1">
                  <c:v>15.614000000000001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130904"/>
        <c:axId val="514133256"/>
      </c:barChart>
      <c:catAx>
        <c:axId val="51413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3256"/>
        <c:crosses val="autoZero"/>
        <c:auto val="1"/>
        <c:lblAlgn val="ctr"/>
        <c:lblOffset val="100"/>
        <c:noMultiLvlLbl val="0"/>
      </c:catAx>
      <c:valAx>
        <c:axId val="5141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5.3707219999999998</c:v>
                </c:pt>
                <c:pt idx="1">
                  <c:v>7.283963</c:v>
                </c:pt>
                <c:pt idx="2">
                  <c:v>5.9578714000000002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291.3877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4432"/>
        <c:axId val="514134824"/>
      </c:barChart>
      <c:catAx>
        <c:axId val="5141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4824"/>
        <c:crosses val="autoZero"/>
        <c:auto val="1"/>
        <c:lblAlgn val="ctr"/>
        <c:lblOffset val="100"/>
        <c:noMultiLvlLbl val="0"/>
      </c:catAx>
      <c:valAx>
        <c:axId val="514134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9.8264320000000005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7160"/>
        <c:axId val="515700296"/>
      </c:barChart>
      <c:catAx>
        <c:axId val="51569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700296"/>
        <c:crosses val="autoZero"/>
        <c:auto val="1"/>
        <c:lblAlgn val="ctr"/>
        <c:lblOffset val="100"/>
        <c:noMultiLvlLbl val="0"/>
      </c:catAx>
      <c:valAx>
        <c:axId val="51570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73.507000000000005</c:v>
                </c:pt>
                <c:pt idx="1">
                  <c:v>9.5259999999999998</c:v>
                </c:pt>
                <c:pt idx="2">
                  <c:v>16.966999999999999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5697944"/>
        <c:axId val="515700688"/>
      </c:barChart>
      <c:catAx>
        <c:axId val="51569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700688"/>
        <c:crosses val="autoZero"/>
        <c:auto val="1"/>
        <c:lblAlgn val="ctr"/>
        <c:lblOffset val="100"/>
        <c:noMultiLvlLbl val="0"/>
      </c:catAx>
      <c:valAx>
        <c:axId val="51570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1178.2399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5592"/>
        <c:axId val="515693240"/>
      </c:barChart>
      <c:catAx>
        <c:axId val="51569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3240"/>
        <c:crosses val="autoZero"/>
        <c:auto val="1"/>
        <c:lblAlgn val="ctr"/>
        <c:lblOffset val="100"/>
        <c:noMultiLvlLbl val="0"/>
      </c:catAx>
      <c:valAx>
        <c:axId val="515693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54.367829999999998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9512"/>
        <c:axId val="515698728"/>
      </c:barChart>
      <c:catAx>
        <c:axId val="51569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8728"/>
        <c:crosses val="autoZero"/>
        <c:auto val="1"/>
        <c:lblAlgn val="ctr"/>
        <c:lblOffset val="100"/>
        <c:noMultiLvlLbl val="0"/>
      </c:catAx>
      <c:valAx>
        <c:axId val="51569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274.48257000000001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9904"/>
        <c:axId val="515698336"/>
      </c:barChart>
      <c:catAx>
        <c:axId val="515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8336"/>
        <c:crosses val="autoZero"/>
        <c:auto val="1"/>
        <c:lblAlgn val="ctr"/>
        <c:lblOffset val="100"/>
        <c:noMultiLvlLbl val="0"/>
      </c:catAx>
      <c:valAx>
        <c:axId val="51569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1.7661753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57888"/>
        <c:axId val="261758280"/>
      </c:barChart>
      <c:catAx>
        <c:axId val="2617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58280"/>
        <c:crosses val="autoZero"/>
        <c:auto val="1"/>
        <c:lblAlgn val="ctr"/>
        <c:lblOffset val="100"/>
        <c:noMultiLvlLbl val="0"/>
      </c:catAx>
      <c:valAx>
        <c:axId val="26175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3824.9450000000002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5200"/>
        <c:axId val="515697552"/>
      </c:barChart>
      <c:catAx>
        <c:axId val="51569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7552"/>
        <c:crosses val="autoZero"/>
        <c:auto val="1"/>
        <c:lblAlgn val="ctr"/>
        <c:lblOffset val="100"/>
        <c:noMultiLvlLbl val="0"/>
      </c:catAx>
      <c:valAx>
        <c:axId val="51569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9.0119910000000001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6376"/>
        <c:axId val="505502728"/>
      </c:barChart>
      <c:catAx>
        <c:axId val="51569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502728"/>
        <c:crosses val="autoZero"/>
        <c:auto val="1"/>
        <c:lblAlgn val="ctr"/>
        <c:lblOffset val="100"/>
        <c:noMultiLvlLbl val="0"/>
      </c:catAx>
      <c:valAx>
        <c:axId val="50550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1.0092462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5672"/>
        <c:axId val="505503120"/>
      </c:barChart>
      <c:catAx>
        <c:axId val="50549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503120"/>
        <c:crosses val="autoZero"/>
        <c:auto val="1"/>
        <c:lblAlgn val="ctr"/>
        <c:lblOffset val="100"/>
        <c:noMultiLvlLbl val="0"/>
      </c:catAx>
      <c:valAx>
        <c:axId val="50550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126.82225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88328"/>
        <c:axId val="512890680"/>
      </c:barChart>
      <c:catAx>
        <c:axId val="51288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0680"/>
        <c:crosses val="autoZero"/>
        <c:auto val="1"/>
        <c:lblAlgn val="ctr"/>
        <c:lblOffset val="100"/>
        <c:noMultiLvlLbl val="0"/>
      </c:catAx>
      <c:valAx>
        <c:axId val="51289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8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0.77255017000000004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4208"/>
        <c:axId val="512895776"/>
      </c:barChart>
      <c:catAx>
        <c:axId val="51289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5776"/>
        <c:crosses val="autoZero"/>
        <c:auto val="1"/>
        <c:lblAlgn val="ctr"/>
        <c:lblOffset val="100"/>
        <c:noMultiLvlLbl val="0"/>
      </c:catAx>
      <c:valAx>
        <c:axId val="512895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10.984337999999999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88720"/>
        <c:axId val="512889112"/>
      </c:barChart>
      <c:catAx>
        <c:axId val="51288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89112"/>
        <c:crosses val="autoZero"/>
        <c:auto val="1"/>
        <c:lblAlgn val="ctr"/>
        <c:lblOffset val="100"/>
        <c:noMultiLvlLbl val="0"/>
      </c:catAx>
      <c:valAx>
        <c:axId val="51288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8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1.0092462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89504"/>
        <c:axId val="512889896"/>
      </c:barChart>
      <c:catAx>
        <c:axId val="51288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89896"/>
        <c:crosses val="autoZero"/>
        <c:auto val="1"/>
        <c:lblAlgn val="ctr"/>
        <c:lblOffset val="100"/>
        <c:noMultiLvlLbl val="0"/>
      </c:catAx>
      <c:valAx>
        <c:axId val="51288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306.95319999999998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3816"/>
        <c:axId val="512894600"/>
      </c:barChart>
      <c:catAx>
        <c:axId val="51289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4600"/>
        <c:crosses val="autoZero"/>
        <c:auto val="1"/>
        <c:lblAlgn val="ctr"/>
        <c:lblOffset val="100"/>
        <c:noMultiLvlLbl val="0"/>
      </c:catAx>
      <c:valAx>
        <c:axId val="51289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6.5160239999999998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4992"/>
        <c:axId val="512895384"/>
      </c:barChart>
      <c:catAx>
        <c:axId val="51289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5384"/>
        <c:crosses val="autoZero"/>
        <c:auto val="1"/>
        <c:lblAlgn val="ctr"/>
        <c:lblOffset val="100"/>
        <c:noMultiLvlLbl val="0"/>
      </c:catAx>
      <c:valAx>
        <c:axId val="51289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구본정, ID : H1900875)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31일 10:09:28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1178.2399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44.143889999999999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13.80827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73.507000000000005</v>
      </c>
      <c r="G8" s="59">
        <f>'DRIs DATA 입력'!G8</f>
        <v>9.5259999999999998</v>
      </c>
      <c r="H8" s="59">
        <f>'DRIs DATA 입력'!H8</f>
        <v>16.966999999999999</v>
      </c>
      <c r="I8" s="55"/>
      <c r="J8" s="59" t="s">
        <v>215</v>
      </c>
      <c r="K8" s="59">
        <f>'DRIs DATA 입력'!K8</f>
        <v>8.1489999999999991</v>
      </c>
      <c r="L8" s="59">
        <f>'DRIs DATA 입력'!L8</f>
        <v>15.614000000000001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291.3877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9.8264320000000005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1.7661753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126.82225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54.367829999999998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1.0050292999999999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0.77255017000000004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10.984337999999999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1.0092462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306.95319999999998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6.5160239999999998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1.0790504999999999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1.2809032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274.48257000000001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719.82776000000001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3824.9450000000002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1912.1663000000001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44.418261999999999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74.271439999999998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9.0119910000000001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7.2950597000000004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320.74540000000002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9.9572559999999994E-3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2.0399050000000001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308.95531999999997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56.059314999999998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285</v>
      </c>
      <c r="B1" s="55" t="s">
        <v>286</v>
      </c>
      <c r="G1" s="56" t="s">
        <v>287</v>
      </c>
      <c r="H1" s="55" t="s">
        <v>288</v>
      </c>
    </row>
    <row r="3" spans="1:27" x14ac:dyDescent="0.3">
      <c r="A3" s="65" t="s">
        <v>289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290</v>
      </c>
      <c r="B4" s="66"/>
      <c r="C4" s="66"/>
      <c r="E4" s="61" t="s">
        <v>291</v>
      </c>
      <c r="F4" s="62"/>
      <c r="G4" s="62"/>
      <c r="H4" s="63"/>
      <c r="J4" s="61" t="s">
        <v>292</v>
      </c>
      <c r="K4" s="62"/>
      <c r="L4" s="63"/>
      <c r="N4" s="66" t="s">
        <v>293</v>
      </c>
      <c r="O4" s="66"/>
      <c r="P4" s="66"/>
      <c r="Q4" s="66"/>
      <c r="R4" s="66"/>
      <c r="S4" s="66"/>
      <c r="U4" s="66" t="s">
        <v>294</v>
      </c>
      <c r="V4" s="66"/>
      <c r="W4" s="66"/>
      <c r="X4" s="66"/>
      <c r="Y4" s="66"/>
      <c r="Z4" s="66"/>
    </row>
    <row r="5" spans="1:27" x14ac:dyDescent="0.3">
      <c r="A5" s="60"/>
      <c r="B5" s="60" t="s">
        <v>295</v>
      </c>
      <c r="C5" s="60" t="s">
        <v>296</v>
      </c>
      <c r="E5" s="60"/>
      <c r="F5" s="60" t="s">
        <v>297</v>
      </c>
      <c r="G5" s="60" t="s">
        <v>298</v>
      </c>
      <c r="H5" s="60" t="s">
        <v>293</v>
      </c>
      <c r="J5" s="60"/>
      <c r="K5" s="60" t="s">
        <v>299</v>
      </c>
      <c r="L5" s="60" t="s">
        <v>300</v>
      </c>
      <c r="N5" s="60"/>
      <c r="O5" s="60" t="s">
        <v>301</v>
      </c>
      <c r="P5" s="60" t="s">
        <v>302</v>
      </c>
      <c r="Q5" s="60" t="s">
        <v>303</v>
      </c>
      <c r="R5" s="60" t="s">
        <v>304</v>
      </c>
      <c r="S5" s="60" t="s">
        <v>296</v>
      </c>
      <c r="U5" s="60"/>
      <c r="V5" s="60" t="s">
        <v>301</v>
      </c>
      <c r="W5" s="60" t="s">
        <v>302</v>
      </c>
      <c r="X5" s="60" t="s">
        <v>303</v>
      </c>
      <c r="Y5" s="60" t="s">
        <v>304</v>
      </c>
      <c r="Z5" s="60" t="s">
        <v>296</v>
      </c>
    </row>
    <row r="6" spans="1:27" x14ac:dyDescent="0.3">
      <c r="A6" s="60" t="s">
        <v>290</v>
      </c>
      <c r="B6" s="60">
        <v>1800</v>
      </c>
      <c r="C6" s="60">
        <v>1178.2399</v>
      </c>
      <c r="E6" s="60" t="s">
        <v>305</v>
      </c>
      <c r="F6" s="60">
        <v>55</v>
      </c>
      <c r="G6" s="60">
        <v>15</v>
      </c>
      <c r="H6" s="60">
        <v>7</v>
      </c>
      <c r="J6" s="60" t="s">
        <v>305</v>
      </c>
      <c r="K6" s="60">
        <v>0.1</v>
      </c>
      <c r="L6" s="60">
        <v>4</v>
      </c>
      <c r="N6" s="60" t="s">
        <v>306</v>
      </c>
      <c r="O6" s="60">
        <v>40</v>
      </c>
      <c r="P6" s="60">
        <v>50</v>
      </c>
      <c r="Q6" s="60">
        <v>0</v>
      </c>
      <c r="R6" s="60">
        <v>0</v>
      </c>
      <c r="S6" s="60">
        <v>44.143889999999999</v>
      </c>
      <c r="U6" s="60" t="s">
        <v>307</v>
      </c>
      <c r="V6" s="60">
        <v>0</v>
      </c>
      <c r="W6" s="60">
        <v>0</v>
      </c>
      <c r="X6" s="60">
        <v>20</v>
      </c>
      <c r="Y6" s="60">
        <v>0</v>
      </c>
      <c r="Z6" s="60">
        <v>13.80827</v>
      </c>
    </row>
    <row r="7" spans="1:27" x14ac:dyDescent="0.3">
      <c r="E7" s="60" t="s">
        <v>308</v>
      </c>
      <c r="F7" s="60">
        <v>65</v>
      </c>
      <c r="G7" s="60">
        <v>30</v>
      </c>
      <c r="H7" s="60">
        <v>20</v>
      </c>
      <c r="J7" s="60" t="s">
        <v>308</v>
      </c>
      <c r="K7" s="60">
        <v>1</v>
      </c>
      <c r="L7" s="60">
        <v>10</v>
      </c>
    </row>
    <row r="8" spans="1:27" x14ac:dyDescent="0.3">
      <c r="E8" s="60" t="s">
        <v>309</v>
      </c>
      <c r="F8" s="60">
        <v>73.507000000000005</v>
      </c>
      <c r="G8" s="60">
        <v>9.5259999999999998</v>
      </c>
      <c r="H8" s="60">
        <v>16.966999999999999</v>
      </c>
      <c r="J8" s="60" t="s">
        <v>309</v>
      </c>
      <c r="K8" s="60">
        <v>8.1489999999999991</v>
      </c>
      <c r="L8" s="60">
        <v>15.614000000000001</v>
      </c>
    </row>
    <row r="13" spans="1:27" x14ac:dyDescent="0.3">
      <c r="A13" s="64" t="s">
        <v>310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311</v>
      </c>
      <c r="B14" s="66"/>
      <c r="C14" s="66"/>
      <c r="D14" s="66"/>
      <c r="E14" s="66"/>
      <c r="F14" s="66"/>
      <c r="H14" s="66" t="s">
        <v>312</v>
      </c>
      <c r="I14" s="66"/>
      <c r="J14" s="66"/>
      <c r="K14" s="66"/>
      <c r="L14" s="66"/>
      <c r="M14" s="66"/>
      <c r="O14" s="66" t="s">
        <v>313</v>
      </c>
      <c r="P14" s="66"/>
      <c r="Q14" s="66"/>
      <c r="R14" s="66"/>
      <c r="S14" s="66"/>
      <c r="T14" s="66"/>
      <c r="V14" s="66" t="s">
        <v>314</v>
      </c>
      <c r="W14" s="66"/>
      <c r="X14" s="66"/>
      <c r="Y14" s="66"/>
      <c r="Z14" s="66"/>
      <c r="AA14" s="66"/>
    </row>
    <row r="15" spans="1:27" x14ac:dyDescent="0.3">
      <c r="A15" s="60"/>
      <c r="B15" s="60" t="s">
        <v>301</v>
      </c>
      <c r="C15" s="60" t="s">
        <v>302</v>
      </c>
      <c r="D15" s="60" t="s">
        <v>303</v>
      </c>
      <c r="E15" s="60" t="s">
        <v>304</v>
      </c>
      <c r="F15" s="60" t="s">
        <v>296</v>
      </c>
      <c r="H15" s="60"/>
      <c r="I15" s="60" t="s">
        <v>301</v>
      </c>
      <c r="J15" s="60" t="s">
        <v>302</v>
      </c>
      <c r="K15" s="60" t="s">
        <v>303</v>
      </c>
      <c r="L15" s="60" t="s">
        <v>281</v>
      </c>
      <c r="M15" s="60" t="s">
        <v>296</v>
      </c>
      <c r="O15" s="60"/>
      <c r="P15" s="60" t="s">
        <v>301</v>
      </c>
      <c r="Q15" s="60" t="s">
        <v>302</v>
      </c>
      <c r="R15" s="60" t="s">
        <v>303</v>
      </c>
      <c r="S15" s="60" t="s">
        <v>304</v>
      </c>
      <c r="T15" s="60" t="s">
        <v>296</v>
      </c>
      <c r="V15" s="60"/>
      <c r="W15" s="60" t="s">
        <v>301</v>
      </c>
      <c r="X15" s="60" t="s">
        <v>302</v>
      </c>
      <c r="Y15" s="60" t="s">
        <v>303</v>
      </c>
      <c r="Z15" s="60" t="s">
        <v>304</v>
      </c>
      <c r="AA15" s="60" t="s">
        <v>296</v>
      </c>
    </row>
    <row r="16" spans="1:27" x14ac:dyDescent="0.3">
      <c r="A16" s="60" t="s">
        <v>315</v>
      </c>
      <c r="B16" s="60">
        <v>430</v>
      </c>
      <c r="C16" s="60">
        <v>600</v>
      </c>
      <c r="D16" s="60">
        <v>0</v>
      </c>
      <c r="E16" s="60">
        <v>3000</v>
      </c>
      <c r="F16" s="60">
        <v>291.3877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9.8264320000000005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1.7661753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126.82225</v>
      </c>
    </row>
    <row r="23" spans="1:62" x14ac:dyDescent="0.3">
      <c r="A23" s="64" t="s">
        <v>316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317</v>
      </c>
      <c r="B24" s="66"/>
      <c r="C24" s="66"/>
      <c r="D24" s="66"/>
      <c r="E24" s="66"/>
      <c r="F24" s="66"/>
      <c r="H24" s="66" t="s">
        <v>318</v>
      </c>
      <c r="I24" s="66"/>
      <c r="J24" s="66"/>
      <c r="K24" s="66"/>
      <c r="L24" s="66"/>
      <c r="M24" s="66"/>
      <c r="O24" s="66" t="s">
        <v>319</v>
      </c>
      <c r="P24" s="66"/>
      <c r="Q24" s="66"/>
      <c r="R24" s="66"/>
      <c r="S24" s="66"/>
      <c r="T24" s="66"/>
      <c r="V24" s="66" t="s">
        <v>320</v>
      </c>
      <c r="W24" s="66"/>
      <c r="X24" s="66"/>
      <c r="Y24" s="66"/>
      <c r="Z24" s="66"/>
      <c r="AA24" s="66"/>
      <c r="AC24" s="66" t="s">
        <v>321</v>
      </c>
      <c r="AD24" s="66"/>
      <c r="AE24" s="66"/>
      <c r="AF24" s="66"/>
      <c r="AG24" s="66"/>
      <c r="AH24" s="66"/>
      <c r="AJ24" s="66" t="s">
        <v>322</v>
      </c>
      <c r="AK24" s="66"/>
      <c r="AL24" s="66"/>
      <c r="AM24" s="66"/>
      <c r="AN24" s="66"/>
      <c r="AO24" s="66"/>
      <c r="AQ24" s="66" t="s">
        <v>323</v>
      </c>
      <c r="AR24" s="66"/>
      <c r="AS24" s="66"/>
      <c r="AT24" s="66"/>
      <c r="AU24" s="66"/>
      <c r="AV24" s="66"/>
      <c r="AX24" s="66" t="s">
        <v>324</v>
      </c>
      <c r="AY24" s="66"/>
      <c r="AZ24" s="66"/>
      <c r="BA24" s="66"/>
      <c r="BB24" s="66"/>
      <c r="BC24" s="66"/>
      <c r="BE24" s="66" t="s">
        <v>325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301</v>
      </c>
      <c r="C25" s="60" t="s">
        <v>302</v>
      </c>
      <c r="D25" s="60" t="s">
        <v>303</v>
      </c>
      <c r="E25" s="60" t="s">
        <v>304</v>
      </c>
      <c r="F25" s="60" t="s">
        <v>296</v>
      </c>
      <c r="H25" s="60"/>
      <c r="I25" s="60" t="s">
        <v>301</v>
      </c>
      <c r="J25" s="60" t="s">
        <v>302</v>
      </c>
      <c r="K25" s="60" t="s">
        <v>303</v>
      </c>
      <c r="L25" s="60" t="s">
        <v>304</v>
      </c>
      <c r="M25" s="60" t="s">
        <v>296</v>
      </c>
      <c r="O25" s="60"/>
      <c r="P25" s="60" t="s">
        <v>301</v>
      </c>
      <c r="Q25" s="60" t="s">
        <v>302</v>
      </c>
      <c r="R25" s="60" t="s">
        <v>303</v>
      </c>
      <c r="S25" s="60" t="s">
        <v>304</v>
      </c>
      <c r="T25" s="60" t="s">
        <v>278</v>
      </c>
      <c r="V25" s="60"/>
      <c r="W25" s="60" t="s">
        <v>301</v>
      </c>
      <c r="X25" s="60" t="s">
        <v>302</v>
      </c>
      <c r="Y25" s="60" t="s">
        <v>303</v>
      </c>
      <c r="Z25" s="60" t="s">
        <v>304</v>
      </c>
      <c r="AA25" s="60" t="s">
        <v>296</v>
      </c>
      <c r="AC25" s="60"/>
      <c r="AD25" s="60" t="s">
        <v>301</v>
      </c>
      <c r="AE25" s="60" t="s">
        <v>302</v>
      </c>
      <c r="AF25" s="60" t="s">
        <v>303</v>
      </c>
      <c r="AG25" s="60" t="s">
        <v>304</v>
      </c>
      <c r="AH25" s="60" t="s">
        <v>296</v>
      </c>
      <c r="AJ25" s="60"/>
      <c r="AK25" s="60" t="s">
        <v>301</v>
      </c>
      <c r="AL25" s="60" t="s">
        <v>302</v>
      </c>
      <c r="AM25" s="60" t="s">
        <v>303</v>
      </c>
      <c r="AN25" s="60" t="s">
        <v>304</v>
      </c>
      <c r="AO25" s="60" t="s">
        <v>296</v>
      </c>
      <c r="AQ25" s="60"/>
      <c r="AR25" s="60" t="s">
        <v>301</v>
      </c>
      <c r="AS25" s="60" t="s">
        <v>302</v>
      </c>
      <c r="AT25" s="60" t="s">
        <v>303</v>
      </c>
      <c r="AU25" s="60" t="s">
        <v>304</v>
      </c>
      <c r="AV25" s="60" t="s">
        <v>296</v>
      </c>
      <c r="AX25" s="60"/>
      <c r="AY25" s="60" t="s">
        <v>301</v>
      </c>
      <c r="AZ25" s="60" t="s">
        <v>302</v>
      </c>
      <c r="BA25" s="60" t="s">
        <v>303</v>
      </c>
      <c r="BB25" s="60" t="s">
        <v>304</v>
      </c>
      <c r="BC25" s="60" t="s">
        <v>296</v>
      </c>
      <c r="BE25" s="60"/>
      <c r="BF25" s="60" t="s">
        <v>301</v>
      </c>
      <c r="BG25" s="60" t="s">
        <v>302</v>
      </c>
      <c r="BH25" s="60" t="s">
        <v>303</v>
      </c>
      <c r="BI25" s="60" t="s">
        <v>304</v>
      </c>
      <c r="BJ25" s="60" t="s">
        <v>296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54.367829999999998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1.0050292999999999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0.77255017000000004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10.984337999999999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1.0092462</v>
      </c>
      <c r="AJ26" s="60" t="s">
        <v>326</v>
      </c>
      <c r="AK26" s="60">
        <v>320</v>
      </c>
      <c r="AL26" s="60">
        <v>400</v>
      </c>
      <c r="AM26" s="60">
        <v>0</v>
      </c>
      <c r="AN26" s="60">
        <v>1000</v>
      </c>
      <c r="AO26" s="60">
        <v>306.95319999999998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6.5160239999999998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1.0790504999999999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1.2809032</v>
      </c>
    </row>
    <row r="33" spans="1:68" x14ac:dyDescent="0.3">
      <c r="A33" s="64" t="s">
        <v>327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328</v>
      </c>
      <c r="B34" s="66"/>
      <c r="C34" s="66"/>
      <c r="D34" s="66"/>
      <c r="E34" s="66"/>
      <c r="F34" s="66"/>
      <c r="H34" s="66" t="s">
        <v>329</v>
      </c>
      <c r="I34" s="66"/>
      <c r="J34" s="66"/>
      <c r="K34" s="66"/>
      <c r="L34" s="66"/>
      <c r="M34" s="66"/>
      <c r="O34" s="66" t="s">
        <v>330</v>
      </c>
      <c r="P34" s="66"/>
      <c r="Q34" s="66"/>
      <c r="R34" s="66"/>
      <c r="S34" s="66"/>
      <c r="T34" s="66"/>
      <c r="V34" s="66" t="s">
        <v>331</v>
      </c>
      <c r="W34" s="66"/>
      <c r="X34" s="66"/>
      <c r="Y34" s="66"/>
      <c r="Z34" s="66"/>
      <c r="AA34" s="66"/>
      <c r="AC34" s="66" t="s">
        <v>332</v>
      </c>
      <c r="AD34" s="66"/>
      <c r="AE34" s="66"/>
      <c r="AF34" s="66"/>
      <c r="AG34" s="66"/>
      <c r="AH34" s="66"/>
      <c r="AJ34" s="66" t="s">
        <v>333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301</v>
      </c>
      <c r="C35" s="60" t="s">
        <v>302</v>
      </c>
      <c r="D35" s="60" t="s">
        <v>303</v>
      </c>
      <c r="E35" s="60" t="s">
        <v>304</v>
      </c>
      <c r="F35" s="60" t="s">
        <v>296</v>
      </c>
      <c r="H35" s="60"/>
      <c r="I35" s="60" t="s">
        <v>301</v>
      </c>
      <c r="J35" s="60" t="s">
        <v>302</v>
      </c>
      <c r="K35" s="60" t="s">
        <v>303</v>
      </c>
      <c r="L35" s="60" t="s">
        <v>304</v>
      </c>
      <c r="M35" s="60" t="s">
        <v>296</v>
      </c>
      <c r="O35" s="60"/>
      <c r="P35" s="60" t="s">
        <v>301</v>
      </c>
      <c r="Q35" s="60" t="s">
        <v>302</v>
      </c>
      <c r="R35" s="60" t="s">
        <v>303</v>
      </c>
      <c r="S35" s="60" t="s">
        <v>304</v>
      </c>
      <c r="T35" s="60" t="s">
        <v>296</v>
      </c>
      <c r="V35" s="60"/>
      <c r="W35" s="60" t="s">
        <v>301</v>
      </c>
      <c r="X35" s="60" t="s">
        <v>302</v>
      </c>
      <c r="Y35" s="60" t="s">
        <v>303</v>
      </c>
      <c r="Z35" s="60" t="s">
        <v>304</v>
      </c>
      <c r="AA35" s="60" t="s">
        <v>296</v>
      </c>
      <c r="AC35" s="60"/>
      <c r="AD35" s="60" t="s">
        <v>301</v>
      </c>
      <c r="AE35" s="60" t="s">
        <v>302</v>
      </c>
      <c r="AF35" s="60" t="s">
        <v>277</v>
      </c>
      <c r="AG35" s="60" t="s">
        <v>304</v>
      </c>
      <c r="AH35" s="60" t="s">
        <v>296</v>
      </c>
      <c r="AJ35" s="60"/>
      <c r="AK35" s="60" t="s">
        <v>301</v>
      </c>
      <c r="AL35" s="60" t="s">
        <v>302</v>
      </c>
      <c r="AM35" s="60" t="s">
        <v>303</v>
      </c>
      <c r="AN35" s="60" t="s">
        <v>304</v>
      </c>
      <c r="AO35" s="60" t="s">
        <v>296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274.48257000000001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719.82776000000001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3824.9450000000002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1912.1663000000001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44.418261999999999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74.271439999999998</v>
      </c>
    </row>
    <row r="43" spans="1:68" x14ac:dyDescent="0.3">
      <c r="A43" s="64" t="s">
        <v>334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335</v>
      </c>
      <c r="B44" s="66"/>
      <c r="C44" s="66"/>
      <c r="D44" s="66"/>
      <c r="E44" s="66"/>
      <c r="F44" s="66"/>
      <c r="H44" s="66" t="s">
        <v>336</v>
      </c>
      <c r="I44" s="66"/>
      <c r="J44" s="66"/>
      <c r="K44" s="66"/>
      <c r="L44" s="66"/>
      <c r="M44" s="66"/>
      <c r="O44" s="66" t="s">
        <v>337</v>
      </c>
      <c r="P44" s="66"/>
      <c r="Q44" s="66"/>
      <c r="R44" s="66"/>
      <c r="S44" s="66"/>
      <c r="T44" s="66"/>
      <c r="V44" s="66" t="s">
        <v>338</v>
      </c>
      <c r="W44" s="66"/>
      <c r="X44" s="66"/>
      <c r="Y44" s="66"/>
      <c r="Z44" s="66"/>
      <c r="AA44" s="66"/>
      <c r="AC44" s="66" t="s">
        <v>339</v>
      </c>
      <c r="AD44" s="66"/>
      <c r="AE44" s="66"/>
      <c r="AF44" s="66"/>
      <c r="AG44" s="66"/>
      <c r="AH44" s="66"/>
      <c r="AJ44" s="66" t="s">
        <v>340</v>
      </c>
      <c r="AK44" s="66"/>
      <c r="AL44" s="66"/>
      <c r="AM44" s="66"/>
      <c r="AN44" s="66"/>
      <c r="AO44" s="66"/>
      <c r="AQ44" s="66" t="s">
        <v>341</v>
      </c>
      <c r="AR44" s="66"/>
      <c r="AS44" s="66"/>
      <c r="AT44" s="66"/>
      <c r="AU44" s="66"/>
      <c r="AV44" s="66"/>
      <c r="AX44" s="66" t="s">
        <v>342</v>
      </c>
      <c r="AY44" s="66"/>
      <c r="AZ44" s="66"/>
      <c r="BA44" s="66"/>
      <c r="BB44" s="66"/>
      <c r="BC44" s="66"/>
      <c r="BE44" s="66" t="s">
        <v>343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301</v>
      </c>
      <c r="C45" s="60" t="s">
        <v>302</v>
      </c>
      <c r="D45" s="60" t="s">
        <v>303</v>
      </c>
      <c r="E45" s="60" t="s">
        <v>304</v>
      </c>
      <c r="F45" s="60" t="s">
        <v>296</v>
      </c>
      <c r="H45" s="60"/>
      <c r="I45" s="60" t="s">
        <v>301</v>
      </c>
      <c r="J45" s="60" t="s">
        <v>302</v>
      </c>
      <c r="K45" s="60" t="s">
        <v>303</v>
      </c>
      <c r="L45" s="60" t="s">
        <v>304</v>
      </c>
      <c r="M45" s="60" t="s">
        <v>296</v>
      </c>
      <c r="O45" s="60"/>
      <c r="P45" s="60" t="s">
        <v>301</v>
      </c>
      <c r="Q45" s="60" t="s">
        <v>302</v>
      </c>
      <c r="R45" s="60" t="s">
        <v>303</v>
      </c>
      <c r="S45" s="60" t="s">
        <v>304</v>
      </c>
      <c r="T45" s="60" t="s">
        <v>296</v>
      </c>
      <c r="V45" s="60"/>
      <c r="W45" s="60" t="s">
        <v>301</v>
      </c>
      <c r="X45" s="60" t="s">
        <v>302</v>
      </c>
      <c r="Y45" s="60" t="s">
        <v>303</v>
      </c>
      <c r="Z45" s="60" t="s">
        <v>281</v>
      </c>
      <c r="AA45" s="60" t="s">
        <v>278</v>
      </c>
      <c r="AC45" s="60"/>
      <c r="AD45" s="60" t="s">
        <v>279</v>
      </c>
      <c r="AE45" s="60" t="s">
        <v>280</v>
      </c>
      <c r="AF45" s="60" t="s">
        <v>277</v>
      </c>
      <c r="AG45" s="60" t="s">
        <v>281</v>
      </c>
      <c r="AH45" s="60" t="s">
        <v>278</v>
      </c>
      <c r="AJ45" s="60"/>
      <c r="AK45" s="60" t="s">
        <v>279</v>
      </c>
      <c r="AL45" s="60" t="s">
        <v>280</v>
      </c>
      <c r="AM45" s="60" t="s">
        <v>277</v>
      </c>
      <c r="AN45" s="60" t="s">
        <v>281</v>
      </c>
      <c r="AO45" s="60" t="s">
        <v>278</v>
      </c>
      <c r="AQ45" s="60"/>
      <c r="AR45" s="60" t="s">
        <v>279</v>
      </c>
      <c r="AS45" s="60" t="s">
        <v>280</v>
      </c>
      <c r="AT45" s="60" t="s">
        <v>277</v>
      </c>
      <c r="AU45" s="60" t="s">
        <v>281</v>
      </c>
      <c r="AV45" s="60" t="s">
        <v>278</v>
      </c>
      <c r="AX45" s="60"/>
      <c r="AY45" s="60" t="s">
        <v>279</v>
      </c>
      <c r="AZ45" s="60" t="s">
        <v>280</v>
      </c>
      <c r="BA45" s="60" t="s">
        <v>277</v>
      </c>
      <c r="BB45" s="60" t="s">
        <v>281</v>
      </c>
      <c r="BC45" s="60" t="s">
        <v>278</v>
      </c>
      <c r="BE45" s="60"/>
      <c r="BF45" s="60" t="s">
        <v>279</v>
      </c>
      <c r="BG45" s="60" t="s">
        <v>280</v>
      </c>
      <c r="BH45" s="60" t="s">
        <v>277</v>
      </c>
      <c r="BI45" s="60" t="s">
        <v>281</v>
      </c>
      <c r="BJ45" s="60" t="s">
        <v>278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9.0119910000000001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7.2950597000000004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320.74540000000002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9.9572559999999994E-3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2.0399050000000001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308.95531999999997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56.059314999999998</v>
      </c>
      <c r="AX46" s="60" t="s">
        <v>283</v>
      </c>
      <c r="AY46" s="60"/>
      <c r="AZ46" s="60"/>
      <c r="BA46" s="60"/>
      <c r="BB46" s="60"/>
      <c r="BC46" s="60"/>
      <c r="BE46" s="60" t="s">
        <v>284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344</v>
      </c>
      <c r="B2" s="55" t="s">
        <v>345</v>
      </c>
      <c r="C2" s="55" t="s">
        <v>276</v>
      </c>
      <c r="D2" s="55">
        <v>55</v>
      </c>
      <c r="E2" s="55">
        <v>1178.2399</v>
      </c>
      <c r="F2" s="55">
        <v>191.24117000000001</v>
      </c>
      <c r="G2" s="55">
        <v>24.783411000000001</v>
      </c>
      <c r="H2" s="55">
        <v>11.624915</v>
      </c>
      <c r="I2" s="55">
        <v>13.158495</v>
      </c>
      <c r="J2" s="55">
        <v>44.143889999999999</v>
      </c>
      <c r="K2" s="55">
        <v>21.253674</v>
      </c>
      <c r="L2" s="55">
        <v>22.890217</v>
      </c>
      <c r="M2" s="55">
        <v>13.80827</v>
      </c>
      <c r="N2" s="55">
        <v>1.4179054</v>
      </c>
      <c r="O2" s="55">
        <v>7.2241496999999999</v>
      </c>
      <c r="P2" s="55">
        <v>436.97894000000002</v>
      </c>
      <c r="Q2" s="55">
        <v>15.915521</v>
      </c>
      <c r="R2" s="55">
        <v>291.3877</v>
      </c>
      <c r="S2" s="55">
        <v>39.434359999999998</v>
      </c>
      <c r="T2" s="55">
        <v>3023.4402</v>
      </c>
      <c r="U2" s="55">
        <v>1.7661753</v>
      </c>
      <c r="V2" s="55">
        <v>9.8264320000000005</v>
      </c>
      <c r="W2" s="55">
        <v>126.82225</v>
      </c>
      <c r="X2" s="55">
        <v>54.367829999999998</v>
      </c>
      <c r="Y2" s="55">
        <v>1.0050292999999999</v>
      </c>
      <c r="Z2" s="55">
        <v>0.77255017000000004</v>
      </c>
      <c r="AA2" s="55">
        <v>10.984337999999999</v>
      </c>
      <c r="AB2" s="55">
        <v>1.0092462</v>
      </c>
      <c r="AC2" s="55">
        <v>306.95319999999998</v>
      </c>
      <c r="AD2" s="55">
        <v>6.5160239999999998</v>
      </c>
      <c r="AE2" s="55">
        <v>1.0790504999999999</v>
      </c>
      <c r="AF2" s="55">
        <v>1.2809032</v>
      </c>
      <c r="AG2" s="55">
        <v>274.48257000000001</v>
      </c>
      <c r="AH2" s="55">
        <v>167.11739</v>
      </c>
      <c r="AI2" s="55">
        <v>107.36518</v>
      </c>
      <c r="AJ2" s="55">
        <v>719.82776000000001</v>
      </c>
      <c r="AK2" s="55">
        <v>3824.9450000000002</v>
      </c>
      <c r="AL2" s="55">
        <v>44.418261999999999</v>
      </c>
      <c r="AM2" s="55">
        <v>1912.1663000000001</v>
      </c>
      <c r="AN2" s="55">
        <v>74.271439999999998</v>
      </c>
      <c r="AO2" s="55">
        <v>9.0119910000000001</v>
      </c>
      <c r="AP2" s="55">
        <v>6.0851664999999997</v>
      </c>
      <c r="AQ2" s="55">
        <v>2.9268236000000001</v>
      </c>
      <c r="AR2" s="55">
        <v>7.2950597000000004</v>
      </c>
      <c r="AS2" s="55">
        <v>320.74540000000002</v>
      </c>
      <c r="AT2" s="55">
        <v>9.9572559999999994E-3</v>
      </c>
      <c r="AU2" s="55">
        <v>2.0399050000000001</v>
      </c>
      <c r="AV2" s="55">
        <v>308.95531999999997</v>
      </c>
      <c r="AW2" s="55">
        <v>56.059314999999998</v>
      </c>
      <c r="AX2" s="55">
        <v>3.9758302000000002E-2</v>
      </c>
      <c r="AY2" s="55">
        <v>0.97083277000000001</v>
      </c>
      <c r="AZ2" s="55">
        <v>169.13255000000001</v>
      </c>
      <c r="BA2" s="55">
        <v>18.622022999999999</v>
      </c>
      <c r="BB2" s="55">
        <v>5.3707219999999998</v>
      </c>
      <c r="BC2" s="55">
        <v>7.283963</v>
      </c>
      <c r="BD2" s="55">
        <v>5.9578714000000002</v>
      </c>
      <c r="BE2" s="55">
        <v>0.34061465000000002</v>
      </c>
      <c r="BF2" s="55">
        <v>1.3517045999999999</v>
      </c>
      <c r="BG2" s="55">
        <v>2.2897788000000001E-4</v>
      </c>
      <c r="BH2" s="55">
        <v>2.8297789999999999E-4</v>
      </c>
      <c r="BI2" s="55">
        <v>4.1895004999999998E-4</v>
      </c>
      <c r="BJ2" s="55">
        <v>1.0552430999999999E-2</v>
      </c>
      <c r="BK2" s="55">
        <v>1.7613684E-5</v>
      </c>
      <c r="BL2" s="55">
        <v>0.14712526000000001</v>
      </c>
      <c r="BM2" s="55">
        <v>2.152806</v>
      </c>
      <c r="BN2" s="55">
        <v>0.69415039999999995</v>
      </c>
      <c r="BO2" s="55">
        <v>37.458927000000003</v>
      </c>
      <c r="BP2" s="55">
        <v>6.2604832999999998</v>
      </c>
      <c r="BQ2" s="55">
        <v>11.045681999999999</v>
      </c>
      <c r="BR2" s="55">
        <v>39.817300000000003</v>
      </c>
      <c r="BS2" s="55">
        <v>19.821376999999998</v>
      </c>
      <c r="BT2" s="55">
        <v>7.8150596999999999</v>
      </c>
      <c r="BU2" s="55">
        <v>0.10696754999999999</v>
      </c>
      <c r="BV2" s="55">
        <v>2.1508167000000002E-2</v>
      </c>
      <c r="BW2" s="55">
        <v>0.50691735999999998</v>
      </c>
      <c r="BX2" s="55">
        <v>0.89038269999999997</v>
      </c>
      <c r="BY2" s="55">
        <v>6.2027205000000002E-2</v>
      </c>
      <c r="BZ2" s="55">
        <v>4.4151949000000002E-4</v>
      </c>
      <c r="CA2" s="55">
        <v>0.44007647</v>
      </c>
      <c r="CB2" s="55">
        <v>9.3921720000000007E-3</v>
      </c>
      <c r="CC2" s="55">
        <v>0.11086453</v>
      </c>
      <c r="CD2" s="55">
        <v>1.2133653</v>
      </c>
      <c r="CE2" s="55">
        <v>1.9690798999999998E-2</v>
      </c>
      <c r="CF2" s="55">
        <v>0.16010435000000001</v>
      </c>
      <c r="CG2" s="55">
        <v>4.9500000000000003E-7</v>
      </c>
      <c r="CH2" s="55">
        <v>2.0698531999999999E-2</v>
      </c>
      <c r="CI2" s="55">
        <v>6.3708406000000002E-3</v>
      </c>
      <c r="CJ2" s="55">
        <v>2.8016549999999998</v>
      </c>
      <c r="CK2" s="55">
        <v>3.8430487999999998E-3</v>
      </c>
      <c r="CL2" s="55">
        <v>0.94041954999999999</v>
      </c>
      <c r="CM2" s="55">
        <v>2.1095350000000002</v>
      </c>
      <c r="CN2" s="55">
        <v>1495.078</v>
      </c>
      <c r="CO2" s="55">
        <v>2529.0194999999999</v>
      </c>
      <c r="CP2" s="55">
        <v>1505.855</v>
      </c>
      <c r="CQ2" s="55">
        <v>587.44410000000005</v>
      </c>
      <c r="CR2" s="55">
        <v>308.62810000000002</v>
      </c>
      <c r="CS2" s="55">
        <v>284.96042</v>
      </c>
      <c r="CT2" s="55">
        <v>1436.4368999999999</v>
      </c>
      <c r="CU2" s="55">
        <v>840.19060000000002</v>
      </c>
      <c r="CV2" s="55">
        <v>868.40210000000002</v>
      </c>
      <c r="CW2" s="55">
        <v>966.17456000000004</v>
      </c>
      <c r="CX2" s="55">
        <v>263.39218</v>
      </c>
      <c r="CY2" s="55">
        <v>1918.9854</v>
      </c>
      <c r="CZ2" s="55">
        <v>894.72313999999994</v>
      </c>
      <c r="DA2" s="55">
        <v>2158.2078000000001</v>
      </c>
      <c r="DB2" s="55">
        <v>2157.3310000000001</v>
      </c>
      <c r="DC2" s="55">
        <v>2849.7687999999998</v>
      </c>
      <c r="DD2" s="55">
        <v>4635.7056000000002</v>
      </c>
      <c r="DE2" s="55">
        <v>1088.1903</v>
      </c>
      <c r="DF2" s="55">
        <v>2435.5562</v>
      </c>
      <c r="DG2" s="55">
        <v>1056.8644999999999</v>
      </c>
      <c r="DH2" s="55">
        <v>88.268119999999996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18.622022999999999</v>
      </c>
      <c r="B6">
        <f>BB2</f>
        <v>5.3707219999999998</v>
      </c>
      <c r="C6">
        <f>BC2</f>
        <v>7.283963</v>
      </c>
      <c r="D6">
        <f>BD2</f>
        <v>5.9578714000000002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1" sqref="F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24056</v>
      </c>
      <c r="C2" s="51">
        <f ca="1">YEAR(TODAY())-YEAR(B2)+IF(TODAY()&gt;=DATE(YEAR(TODAY()),MONTH(B2),DAY(B2)),0,-1)</f>
        <v>55</v>
      </c>
      <c r="E2" s="47">
        <v>151</v>
      </c>
      <c r="F2" s="48" t="s">
        <v>275</v>
      </c>
      <c r="G2" s="47">
        <v>47.6</v>
      </c>
      <c r="H2" s="46" t="s">
        <v>40</v>
      </c>
      <c r="I2" s="67">
        <f>ROUND(G3/E3^2,1)</f>
        <v>20.9</v>
      </c>
    </row>
    <row r="3" spans="1:9" x14ac:dyDescent="0.3">
      <c r="E3" s="46">
        <f>E2/100</f>
        <v>1.51</v>
      </c>
      <c r="F3" s="46" t="s">
        <v>39</v>
      </c>
      <c r="G3" s="46">
        <f>G2</f>
        <v>47.6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구본정, ID : H1900875)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10:09:28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44435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55</v>
      </c>
      <c r="G12" s="132"/>
      <c r="H12" s="132"/>
      <c r="I12" s="132"/>
      <c r="K12" s="123">
        <f>'개인정보 및 신체계측 입력'!E2</f>
        <v>151</v>
      </c>
      <c r="L12" s="124"/>
      <c r="M12" s="117">
        <f>'개인정보 및 신체계측 입력'!G2</f>
        <v>47.6</v>
      </c>
      <c r="N12" s="118"/>
      <c r="O12" s="113" t="s">
        <v>270</v>
      </c>
      <c r="P12" s="107"/>
      <c r="Q12" s="110">
        <f>'개인정보 및 신체계측 입력'!I2</f>
        <v>20.9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구본정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73.507000000000005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9.5259999999999998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16.966999999999999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15.6</v>
      </c>
      <c r="L72" s="34" t="s">
        <v>52</v>
      </c>
      <c r="M72" s="34">
        <f>ROUND('DRIs DATA'!K8,1)</f>
        <v>8.1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38.85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81.89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54.37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67.28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34.31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255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90.12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2021-08-31T01:33:53Z</dcterms:modified>
</cp:coreProperties>
</file>