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<sst xmlns="http://schemas.openxmlformats.org/spreadsheetml/2006/main" count="692" uniqueCount="345">
  <si>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</si>
  <si>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</si>
  <si>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</si>
  <si>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</si>
  <si>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</si>
  <si>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</si>
  <si>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</si>
  <si>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</si>
  <si>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</si>
  <si>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</si>
  <si>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</si>
  <si>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</si>
  <si>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</si>
  <si>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</si>
  <si>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</si>
  <si>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</si>
  <si>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</si>
  <si>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</si>
  <si>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</si>
  <si>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</si>
  <si>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</si>
  <si>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</si>
  <si>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</si>
  <si>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</si>
  <si>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</si>
  <si>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</si>
  <si>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</si>
  <si>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</si>
  <si>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</si>
  <si>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</si>
  <si>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</si>
  <si>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</si>
  <si>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</si>
  <si>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</si>
  <si>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</si>
  <si>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</si>
  <si>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</si>
  <si>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</si>
  <si>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</si>
  <si>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</si>
  <si>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</si>
  <si>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</si>
  <si>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</si>
  <si>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</si>
  <si>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</si>
  <si>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</si>
  <si>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</si>
  <si>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</si>
  <si>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</si>
  <si>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</si>
  <si>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</si>
  <si>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</si>
  <si>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</si>
  <si>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</si>
  <si>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</si>
  <si>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</si>
  <si>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</si>
  <si>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</si>
  <si>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</si>
  <si>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</si>
  <si>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</si>
  <si>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</si>
  <si>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</si>
  <si>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</si>
  <si>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</si>
  <si>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</si>
  <si>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</si>
  <si>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</si>
  <si>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</si>
  <si>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</si>
  <si>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</si>
  <si>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</si>
  <si>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</si>
  <si>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</si>
  <si>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</si>
  <si>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</si>
  <si>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</si>
  <si>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</si>
  <si>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</si>
  <si>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</si>
  <si>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</si>
  <si>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</si>
  <si>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</si>
  <si>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</si>
  <si>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</si>
  <si>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</si>
  <si>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</si>
  <si>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</si>
  <si>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</si>
  <si>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</si>
  <si>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</si>
  <si>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</si>
  <si>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</si>
  <si>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</si>
  <si>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</si>
  <si>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</si>
  <si>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</si>
  <si>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</si>
  <si>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</si>
  <si>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</si>
  <si>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</si>
  <si>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</si>
  <si>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</si>
  <si>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</si>
  <si>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</si>
  <si>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</si>
  <si>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</si>
  <si>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</si>
  <si>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</si>
  <si>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</si>
  <si>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</si>
  <si>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</si>
  <si>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</si>
  <si>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</si>
  <si>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</si>
  <si>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</si>
  <si>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</si>
  <si>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</si>
  <si>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</si>
  <si>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</si>
  <si>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</si>
  <si>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</si>
  <si>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</si>
  <si>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</si>
  <si>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</si>
  <si>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</si>
  <si>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</si>
  <si>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</si>
  <si>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</si>
  <si>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</si>
  <si>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</si>
  <si>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</si>
  <si>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</si>
  <si>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</si>
  <si>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</si>
  <si>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</si>
  <si>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</si>
  <si>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</si>
  <si>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</si>
  <si>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</si>
  <si>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</si>
  <si>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</si>
  <si>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</si>
  <si>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</si>
  <si>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</si>
  <si>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</si>
  <si>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</si>
  <si>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</si>
  <si>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</si>
  <si>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</si>
  <si>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</si>
  <si>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</si>
  <si>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</si>
  <si>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</si>
  <si>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</si>
  <si>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</si>
  <si>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</si>
  <si>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</si>
  <si>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</si>
  <si>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</si>
  <si>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</si>
  <si>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</si>
  <si>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</si>
  <si>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</si>
  <si>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</si>
  <si>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</si>
  <si>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</si>
  <si>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</si>
  <si>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</si>
  <si>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</si>
  <si>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</si>
  <si>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</si>
  <si>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</si>
  <si>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</si>
  <si>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</si>
  <si>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</si>
  <si>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</si>
  <si>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</si>
  <si>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</si>
  <si>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</si>
  <si>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</si>
  <si>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</si>
  <si>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</si>
  <si>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</si>
  <si>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</si>
  <si>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</si>
  <si>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</si>
  <si>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</si>
  <si>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</si>
  <si>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</si>
  <si>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</si>
  <si>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</si>
  <si>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</si>
  <si>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</si>
  <si>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</si>
  <si>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</si>
  <si>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</si>
  <si>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</si>
  <si>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</si>
  <si>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</si>
  <si>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</si>
  <si>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</si>
  <si>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</si>
  <si>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</si>
  <si>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</si>
  <si>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</si>
  <si>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</si>
  <si>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</si>
  <si>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</si>
  <si>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</si>
  <si>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</si>
  <si>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</si>
  <si>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</si>
  <si>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</si>
  <si>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</si>
  <si>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</si>
  <si>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</si>
  <si>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</si>
  <si>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</si>
  <si>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</si>
  <si>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</si>
  <si>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</si>
  <si>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</si>
  <si>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</si>
  <si>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</si>
  <si>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</si>
  <si>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</si>
  <si>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</si>
  <si>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</si>
  <si>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</si>
  <si>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</si>
  <si>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</si>
  <si>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</si>
  <si>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</si>
  <si>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</si>
  <si>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</si>
  <si>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</si>
  <si>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</si>
  <si>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</si>
  <si>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</si>
  <si>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</si>
  <si>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</si>
  <si>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</si>
  <si>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</si>
  <si>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</si>
  <si>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</si>
  <si>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</si>
  <si>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</si>
  <si>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</si>
  <si>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</si>
  <si>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</si>
  <si>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</si>
  <si>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</si>
  <si>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</si>
  <si>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</si>
  <si>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</si>
  <si>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</si>
  <si>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</si>
  <si>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</si>
  <si>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</si>
  <si>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</si>
  <si>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</si>
  <si>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</si>
  <si>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</si>
  <si>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</si>
  <si>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</si>
  <si>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</si>
  <si>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</si>
  <si>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</si>
  <si>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</si>
  <si>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</si>
  <si>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</si>
  <si>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</si>
  <si>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</si>
  <si>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</si>
  <si>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</si>
  <si>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</si>
  <si>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</si>
  <si>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</si>
  <si>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</si>
  <si>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</si>
  <si>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</si>
  <si>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</si>
  <si>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</si>
  <si>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</si>
  <si>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</si>
  <si>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</si>
  <si>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</si>
  <si>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</si>
  <si>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</si>
  <si>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</si>
  <si>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</si>
  <si>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</si>
  <si>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</si>
  <si>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</si>
  <si>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</si>
  <si>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</si>
  <si>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</si>
  <si>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</si>
  <si>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</si>
  <si>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</si>
  <si>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</si>
  <si>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</si>
  <si>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</si>
  <si>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</si>
  <si>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</si>
  <si>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</si>
  <si>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</si>
  <si>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</si>
  <si>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</si>
  <si>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</si>
  <si>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</si>
  <si>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섭취량</t>
    <phoneticPr fontId="1" type="noConversion"/>
  </si>
  <si>
    <t>미량 무기질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</si>
  <si>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</si>
  <si>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</si>
  <si>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</si>
  <si>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</si>
  <si>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</si>
  <si>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</si>
  <si>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</si>
  <si>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</si>
  <si>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</si>
  <si>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</si>
  <si>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</si>
  <si>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</si>
  <si>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</si>
  <si>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망간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</si>
  <si>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</si>
  <si>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</si>
  <si>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</si>
  <si>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(설문지 : FFQ 95문항 설문지, 사용자 : 신종태, ID : H1900876)</t>
  </si>
  <si>
    <t>2021년 09월 01일 14:31:37</t>
  </si>
  <si>
    <t>평균필요량</t>
    <phoneticPr fontId="1" type="noConversion"/>
  </si>
  <si>
    <t>섭취량</t>
    <phoneticPr fontId="1" type="noConversion"/>
  </si>
  <si>
    <t>비타민B6</t>
    <phoneticPr fontId="1" type="noConversion"/>
  </si>
  <si>
    <t>상한섭취량</t>
    <phoneticPr fontId="1" type="noConversion"/>
  </si>
  <si>
    <t>충분섭취량</t>
    <phoneticPr fontId="1" type="noConversion"/>
  </si>
  <si>
    <t>평균필요량</t>
    <phoneticPr fontId="1" type="noConversion"/>
  </si>
  <si>
    <t>충분섭취량</t>
    <phoneticPr fontId="1" type="noConversion"/>
  </si>
  <si>
    <t>권장섭취량</t>
    <phoneticPr fontId="1" type="noConversion"/>
  </si>
  <si>
    <t>섭취량</t>
    <phoneticPr fontId="1" type="noConversion"/>
  </si>
  <si>
    <t>H1900876</t>
  </si>
  <si>
    <t>신종태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</si>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</sst>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104.33633399999999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3486776"/>
        <c:axId val="597163816"/>
      </c:barChart>
      <c:catAx>
        <c:axId val="59348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3816"/>
        <c:crosses val="autoZero"/>
        <c:auto val="1"/>
        <c:lblAlgn val="ctr"/>
        <c:lblOffset val="100"/>
        <c:noMultiLvlLbl val="0"/>
      </c:catAx>
      <c:valAx>
        <c:axId val="59716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348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4.6364384000000003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56760"/>
        <c:axId val="597161072"/>
      </c:barChart>
      <c:catAx>
        <c:axId val="59715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1072"/>
        <c:crosses val="autoZero"/>
        <c:auto val="1"/>
        <c:lblAlgn val="ctr"/>
        <c:lblOffset val="100"/>
        <c:noMultiLvlLbl val="0"/>
      </c:catAx>
      <c:valAx>
        <c:axId val="59716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5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2.5741854000000002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2248"/>
        <c:axId val="597158328"/>
      </c:barChart>
      <c:catAx>
        <c:axId val="59716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58328"/>
        <c:crosses val="autoZero"/>
        <c:auto val="1"/>
        <c:lblAlgn val="ctr"/>
        <c:lblOffset val="100"/>
        <c:noMultiLvlLbl val="0"/>
      </c:catAx>
      <c:valAx>
        <c:axId val="597158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1852.6895999999999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6560"/>
        <c:axId val="597168912"/>
      </c:barChart>
      <c:catAx>
        <c:axId val="59716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8912"/>
        <c:crosses val="autoZero"/>
        <c:auto val="1"/>
        <c:lblAlgn val="ctr"/>
        <c:lblOffset val="100"/>
        <c:noMultiLvlLbl val="0"/>
      </c:catAx>
      <c:valAx>
        <c:axId val="597168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4764.0129999999999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9696"/>
        <c:axId val="597166952"/>
      </c:barChart>
      <c:catAx>
        <c:axId val="59716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6952"/>
        <c:crosses val="autoZero"/>
        <c:auto val="1"/>
        <c:lblAlgn val="ctr"/>
        <c:lblOffset val="100"/>
        <c:noMultiLvlLbl val="0"/>
      </c:catAx>
      <c:valAx>
        <c:axId val="5971669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205.71349000000001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8128"/>
        <c:axId val="597167736"/>
      </c:barChart>
      <c:catAx>
        <c:axId val="59716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7736"/>
        <c:crosses val="autoZero"/>
        <c:auto val="1"/>
        <c:lblAlgn val="ctr"/>
        <c:lblOffset val="100"/>
        <c:noMultiLvlLbl val="0"/>
      </c:catAx>
      <c:valAx>
        <c:axId val="59716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215.10993999999999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75328"/>
        <c:axId val="597875720"/>
      </c:barChart>
      <c:catAx>
        <c:axId val="59787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75720"/>
        <c:crosses val="autoZero"/>
        <c:auto val="1"/>
        <c:lblAlgn val="ctr"/>
        <c:lblOffset val="100"/>
        <c:noMultiLvlLbl val="0"/>
      </c:catAx>
      <c:valAx>
        <c:axId val="597875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7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15.541195999999999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76112"/>
        <c:axId val="597874152"/>
      </c:barChart>
      <c:catAx>
        <c:axId val="59787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74152"/>
        <c:crosses val="autoZero"/>
        <c:auto val="1"/>
        <c:lblAlgn val="ctr"/>
        <c:lblOffset val="100"/>
        <c:noMultiLvlLbl val="0"/>
      </c:catAx>
      <c:valAx>
        <c:axId val="597874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7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1156.8896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74936"/>
        <c:axId val="597873368"/>
      </c:barChart>
      <c:catAx>
        <c:axId val="597874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73368"/>
        <c:crosses val="autoZero"/>
        <c:auto val="1"/>
        <c:lblAlgn val="ctr"/>
        <c:lblOffset val="100"/>
        <c:noMultiLvlLbl val="0"/>
      </c:catAx>
      <c:valAx>
        <c:axId val="5978733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74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0.14200144000000001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62392"/>
        <c:axId val="597872192"/>
      </c:barChart>
      <c:catAx>
        <c:axId val="59786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72192"/>
        <c:crosses val="autoZero"/>
        <c:auto val="1"/>
        <c:lblAlgn val="ctr"/>
        <c:lblOffset val="100"/>
        <c:noMultiLvlLbl val="0"/>
      </c:catAx>
      <c:valAx>
        <c:axId val="597872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5.3939237999999996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71800"/>
        <c:axId val="597863960"/>
      </c:barChart>
      <c:catAx>
        <c:axId val="59787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63960"/>
        <c:crosses val="autoZero"/>
        <c:auto val="1"/>
        <c:lblAlgn val="ctr"/>
        <c:lblOffset val="100"/>
        <c:noMultiLvlLbl val="0"/>
      </c:catAx>
      <c:valAx>
        <c:axId val="597863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7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40.118457999999997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6168"/>
        <c:axId val="597154408"/>
      </c:barChart>
      <c:catAx>
        <c:axId val="59716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54408"/>
        <c:crosses val="autoZero"/>
        <c:auto val="1"/>
        <c:lblAlgn val="ctr"/>
        <c:lblOffset val="100"/>
        <c:noMultiLvlLbl val="0"/>
      </c:catAx>
      <c:valAx>
        <c:axId val="597154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92.767690000000002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61216"/>
        <c:axId val="597871016"/>
      </c:barChart>
      <c:catAx>
        <c:axId val="59786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71016"/>
        <c:crosses val="autoZero"/>
        <c:auto val="1"/>
        <c:lblAlgn val="ctr"/>
        <c:lblOffset val="100"/>
        <c:noMultiLvlLbl val="0"/>
      </c:catAx>
      <c:valAx>
        <c:axId val="59787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141.87916999999999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70624"/>
        <c:axId val="597862784"/>
      </c:barChart>
      <c:catAx>
        <c:axId val="59787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62784"/>
        <c:crosses val="autoZero"/>
        <c:auto val="1"/>
        <c:lblAlgn val="ctr"/>
        <c:lblOffset val="100"/>
        <c:noMultiLvlLbl val="0"/>
      </c:catAx>
      <c:valAx>
        <c:axId val="597862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7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12.222</c:v>
                </c:pt>
                <c:pt idx="1">
                  <c:v>17.587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7867488"/>
        <c:axId val="597865136"/>
      </c:barChart>
      <c:catAx>
        <c:axId val="59786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65136"/>
        <c:crosses val="autoZero"/>
        <c:auto val="1"/>
        <c:lblAlgn val="ctr"/>
        <c:lblOffset val="100"/>
        <c:noMultiLvlLbl val="0"/>
      </c:catAx>
      <c:valAx>
        <c:axId val="59786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17.243974999999999</c:v>
                </c:pt>
                <c:pt idx="1">
                  <c:v>21.87433</c:v>
                </c:pt>
                <c:pt idx="2">
                  <c:v>21.53762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1112.5128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68664"/>
        <c:axId val="597869056"/>
      </c:barChart>
      <c:catAx>
        <c:axId val="59786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69056"/>
        <c:crosses val="autoZero"/>
        <c:auto val="1"/>
        <c:lblAlgn val="ctr"/>
        <c:lblOffset val="100"/>
        <c:noMultiLvlLbl val="0"/>
      </c:catAx>
      <c:valAx>
        <c:axId val="597869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40.339877999999999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69840"/>
        <c:axId val="597870232"/>
      </c:barChart>
      <c:catAx>
        <c:axId val="59786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70232"/>
        <c:crosses val="autoZero"/>
        <c:auto val="1"/>
        <c:lblAlgn val="ctr"/>
        <c:lblOffset val="100"/>
        <c:noMultiLvlLbl val="0"/>
      </c:catAx>
      <c:valAx>
        <c:axId val="59787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63.853999999999999</c:v>
                </c:pt>
                <c:pt idx="1">
                  <c:v>14.548</c:v>
                </c:pt>
                <c:pt idx="2">
                  <c:v>21.597999999999999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7863176"/>
        <c:axId val="597865920"/>
      </c:barChart>
      <c:catAx>
        <c:axId val="59786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65920"/>
        <c:crosses val="autoZero"/>
        <c:auto val="1"/>
        <c:lblAlgn val="ctr"/>
        <c:lblOffset val="100"/>
        <c:noMultiLvlLbl val="0"/>
      </c:catAx>
      <c:valAx>
        <c:axId val="59786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2360.5124999999998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60432"/>
        <c:axId val="597864352"/>
      </c:barChart>
      <c:catAx>
        <c:axId val="59786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64352"/>
        <c:crosses val="autoZero"/>
        <c:auto val="1"/>
        <c:lblAlgn val="ctr"/>
        <c:lblOffset val="100"/>
        <c:noMultiLvlLbl val="0"/>
      </c:catAx>
      <c:valAx>
        <c:axId val="597864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167.66118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65528"/>
        <c:axId val="597866704"/>
      </c:barChart>
      <c:catAx>
        <c:axId val="59786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866704"/>
        <c:crosses val="autoZero"/>
        <c:auto val="1"/>
        <c:lblAlgn val="ctr"/>
        <c:lblOffset val="100"/>
        <c:noMultiLvlLbl val="0"/>
      </c:catAx>
      <c:valAx>
        <c:axId val="597866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960.23030000000006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867096"/>
        <c:axId val="599560976"/>
      </c:barChart>
      <c:catAx>
        <c:axId val="59786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560976"/>
        <c:crosses val="autoZero"/>
        <c:auto val="1"/>
        <c:lblAlgn val="ctr"/>
        <c:lblOffset val="100"/>
        <c:noMultiLvlLbl val="0"/>
      </c:catAx>
      <c:valAx>
        <c:axId val="599560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86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5.246378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5384"/>
        <c:axId val="597163032"/>
      </c:barChart>
      <c:catAx>
        <c:axId val="59716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3032"/>
        <c:crosses val="autoZero"/>
        <c:auto val="1"/>
        <c:lblAlgn val="ctr"/>
        <c:lblOffset val="100"/>
        <c:noMultiLvlLbl val="0"/>
      </c:catAx>
      <c:valAx>
        <c:axId val="597163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10015.731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562152"/>
        <c:axId val="599563720"/>
      </c:barChart>
      <c:catAx>
        <c:axId val="59956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563720"/>
        <c:crosses val="autoZero"/>
        <c:auto val="1"/>
        <c:lblAlgn val="ctr"/>
        <c:lblOffset val="100"/>
        <c:noMultiLvlLbl val="0"/>
      </c:catAx>
      <c:valAx>
        <c:axId val="59956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56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24.052008000000001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561760"/>
        <c:axId val="599562936"/>
      </c:barChart>
      <c:catAx>
        <c:axId val="59956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562936"/>
        <c:crosses val="autoZero"/>
        <c:auto val="1"/>
        <c:lblAlgn val="ctr"/>
        <c:lblOffset val="100"/>
        <c:noMultiLvlLbl val="0"/>
      </c:catAx>
      <c:valAx>
        <c:axId val="59956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56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2.7798235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560584"/>
        <c:axId val="599553920"/>
      </c:barChart>
      <c:catAx>
        <c:axId val="59956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553920"/>
        <c:crosses val="autoZero"/>
        <c:auto val="1"/>
        <c:lblAlgn val="ctr"/>
        <c:lblOffset val="100"/>
        <c:noMultiLvlLbl val="0"/>
      </c:catAx>
      <c:valAx>
        <c:axId val="59955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56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558.79750000000001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3424"/>
        <c:axId val="597164992"/>
      </c:barChart>
      <c:catAx>
        <c:axId val="59716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4992"/>
        <c:crosses val="autoZero"/>
        <c:auto val="1"/>
        <c:lblAlgn val="ctr"/>
        <c:lblOffset val="100"/>
        <c:noMultiLvlLbl val="0"/>
      </c:catAx>
      <c:valAx>
        <c:axId val="597164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2.640476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58720"/>
        <c:axId val="597154800"/>
      </c:barChart>
      <c:catAx>
        <c:axId val="59715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54800"/>
        <c:crosses val="autoZero"/>
        <c:auto val="1"/>
        <c:lblAlgn val="ctr"/>
        <c:lblOffset val="100"/>
        <c:noMultiLvlLbl val="0"/>
      </c:catAx>
      <c:valAx>
        <c:axId val="59715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5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22.938547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64600"/>
        <c:axId val="597155192"/>
      </c:barChart>
      <c:catAx>
        <c:axId val="59716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55192"/>
        <c:crosses val="autoZero"/>
        <c:auto val="1"/>
        <c:lblAlgn val="ctr"/>
        <c:lblOffset val="100"/>
        <c:noMultiLvlLbl val="0"/>
      </c:catAx>
      <c:valAx>
        <c:axId val="597155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64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2.7798235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57936"/>
        <c:axId val="597165776"/>
      </c:barChart>
      <c:catAx>
        <c:axId val="59715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5776"/>
        <c:crosses val="autoZero"/>
        <c:auto val="1"/>
        <c:lblAlgn val="ctr"/>
        <c:lblOffset val="100"/>
        <c:noMultiLvlLbl val="0"/>
      </c:catAx>
      <c:valAx>
        <c:axId val="59716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5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1191.1447000000001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55584"/>
        <c:axId val="597155976"/>
      </c:barChart>
      <c:catAx>
        <c:axId val="59715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55976"/>
        <c:crosses val="autoZero"/>
        <c:auto val="1"/>
        <c:lblAlgn val="ctr"/>
        <c:lblOffset val="100"/>
        <c:noMultiLvlLbl val="0"/>
      </c:catAx>
      <c:valAx>
        <c:axId val="59715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5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20.495045000000001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56368"/>
        <c:axId val="597160288"/>
      </c:barChart>
      <c:catAx>
        <c:axId val="59715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60288"/>
        <c:crosses val="autoZero"/>
        <c:auto val="1"/>
        <c:lblAlgn val="ctr"/>
        <c:lblOffset val="100"/>
        <c:noMultiLvlLbl val="0"/>
      </c:catAx>
      <c:valAx>
        <c:axId val="59716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5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신종태, ID : H1900876)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01일 14:31:37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2360.5124999999998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104.33633399999999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40.118457999999997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63.853999999999999</v>
      </c>
      <c r="G8" s="59">
        <f>'DRIs DATA 입력'!G8</f>
        <v>14.548</v>
      </c>
      <c r="H8" s="59">
        <f>'DRIs DATA 입력'!H8</f>
        <v>21.597999999999999</v>
      </c>
      <c r="I8" s="46"/>
      <c r="J8" s="59" t="s">
        <v>215</v>
      </c>
      <c r="K8" s="59">
        <f>'DRIs DATA 입력'!K8</f>
        <v>12.222</v>
      </c>
      <c r="L8" s="59">
        <f>'DRIs DATA 입력'!L8</f>
        <v>17.587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1112.5128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40.339877999999999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5.246378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558.79750000000001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167.66118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2.5769072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2.640476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22.938547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2.7798235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1191.1447000000001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20.495045000000001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4.6364384000000003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2.5741854000000002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960.23030000000006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1852.6895999999999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10015.731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4764.0129999999999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205.71349000000001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215.10993999999999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24.052008000000001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15.541195999999999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1156.8896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0.14200144000000001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5.3939237999999996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92.767690000000002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141.87916999999999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3" sqref="K6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301</v>
      </c>
      <c r="B1" s="61" t="s">
        <v>331</v>
      </c>
      <c r="G1" s="62" t="s">
        <v>302</v>
      </c>
      <c r="H1" s="61" t="s">
        <v>332</v>
      </c>
    </row>
    <row r="3" spans="1:27" x14ac:dyDescent="0.3">
      <c r="A3" s="68" t="s">
        <v>287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315</v>
      </c>
      <c r="F4" s="70"/>
      <c r="G4" s="70"/>
      <c r="H4" s="71"/>
      <c r="J4" s="69" t="s">
        <v>316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284</v>
      </c>
      <c r="V4" s="67"/>
      <c r="W4" s="67"/>
      <c r="X4" s="67"/>
      <c r="Y4" s="67"/>
      <c r="Z4" s="67"/>
    </row>
    <row r="5" spans="1:27" x14ac:dyDescent="0.3">
      <c r="A5" s="65"/>
      <c r="B5" s="65" t="s">
        <v>288</v>
      </c>
      <c r="C5" s="65" t="s">
        <v>312</v>
      </c>
      <c r="E5" s="65"/>
      <c r="F5" s="65" t="s">
        <v>49</v>
      </c>
      <c r="G5" s="65" t="s">
        <v>289</v>
      </c>
      <c r="H5" s="65" t="s">
        <v>45</v>
      </c>
      <c r="J5" s="65"/>
      <c r="K5" s="65" t="s">
        <v>317</v>
      </c>
      <c r="L5" s="65" t="s">
        <v>290</v>
      </c>
      <c r="N5" s="65"/>
      <c r="O5" s="65" t="s">
        <v>291</v>
      </c>
      <c r="P5" s="65" t="s">
        <v>277</v>
      </c>
      <c r="Q5" s="65" t="s">
        <v>285</v>
      </c>
      <c r="R5" s="65" t="s">
        <v>303</v>
      </c>
      <c r="S5" s="65" t="s">
        <v>312</v>
      </c>
      <c r="U5" s="65"/>
      <c r="V5" s="65" t="s">
        <v>333</v>
      </c>
      <c r="W5" s="65" t="s">
        <v>277</v>
      </c>
      <c r="X5" s="65" t="s">
        <v>285</v>
      </c>
      <c r="Y5" s="65" t="s">
        <v>303</v>
      </c>
      <c r="Z5" s="65" t="s">
        <v>312</v>
      </c>
    </row>
    <row r="6" spans="1:27" x14ac:dyDescent="0.3">
      <c r="A6" s="65" t="s">
        <v>278</v>
      </c>
      <c r="B6" s="65">
        <v>2200</v>
      </c>
      <c r="C6" s="65">
        <v>2360.5124999999998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304</v>
      </c>
      <c r="O6" s="65">
        <v>50</v>
      </c>
      <c r="P6" s="65">
        <v>60</v>
      </c>
      <c r="Q6" s="65">
        <v>0</v>
      </c>
      <c r="R6" s="65">
        <v>0</v>
      </c>
      <c r="S6" s="65">
        <v>104.33633399999999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40.118457999999997</v>
      </c>
    </row>
    <row r="7" spans="1:27" x14ac:dyDescent="0.3">
      <c r="E7" s="65" t="s">
        <v>292</v>
      </c>
      <c r="F7" s="65">
        <v>65</v>
      </c>
      <c r="G7" s="65">
        <v>30</v>
      </c>
      <c r="H7" s="65">
        <v>20</v>
      </c>
      <c r="J7" s="65" t="s">
        <v>292</v>
      </c>
      <c r="K7" s="65">
        <v>1</v>
      </c>
      <c r="L7" s="65">
        <v>10</v>
      </c>
    </row>
    <row r="8" spans="1:27" x14ac:dyDescent="0.3">
      <c r="E8" s="65" t="s">
        <v>305</v>
      </c>
      <c r="F8" s="65">
        <v>63.853999999999999</v>
      </c>
      <c r="G8" s="65">
        <v>14.548</v>
      </c>
      <c r="H8" s="65">
        <v>21.597999999999999</v>
      </c>
      <c r="J8" s="65" t="s">
        <v>305</v>
      </c>
      <c r="K8" s="65">
        <v>12.222</v>
      </c>
      <c r="L8" s="65">
        <v>17.587</v>
      </c>
    </row>
    <row r="13" spans="1:27" x14ac:dyDescent="0.3">
      <c r="A13" s="66" t="s">
        <v>306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293</v>
      </c>
      <c r="B14" s="67"/>
      <c r="C14" s="67"/>
      <c r="D14" s="67"/>
      <c r="E14" s="67"/>
      <c r="F14" s="67"/>
      <c r="H14" s="67" t="s">
        <v>294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307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291</v>
      </c>
      <c r="C15" s="65" t="s">
        <v>277</v>
      </c>
      <c r="D15" s="65" t="s">
        <v>285</v>
      </c>
      <c r="E15" s="65" t="s">
        <v>303</v>
      </c>
      <c r="F15" s="65" t="s">
        <v>312</v>
      </c>
      <c r="H15" s="65"/>
      <c r="I15" s="65" t="s">
        <v>291</v>
      </c>
      <c r="J15" s="65" t="s">
        <v>277</v>
      </c>
      <c r="K15" s="65" t="s">
        <v>285</v>
      </c>
      <c r="L15" s="65" t="s">
        <v>303</v>
      </c>
      <c r="M15" s="65" t="s">
        <v>312</v>
      </c>
      <c r="O15" s="65"/>
      <c r="P15" s="65" t="s">
        <v>291</v>
      </c>
      <c r="Q15" s="65" t="s">
        <v>277</v>
      </c>
      <c r="R15" s="65" t="s">
        <v>285</v>
      </c>
      <c r="S15" s="65" t="s">
        <v>303</v>
      </c>
      <c r="T15" s="65" t="s">
        <v>334</v>
      </c>
      <c r="V15" s="65"/>
      <c r="W15" s="65" t="s">
        <v>291</v>
      </c>
      <c r="X15" s="65" t="s">
        <v>277</v>
      </c>
      <c r="Y15" s="65" t="s">
        <v>285</v>
      </c>
      <c r="Z15" s="65" t="s">
        <v>303</v>
      </c>
      <c r="AA15" s="65" t="s">
        <v>312</v>
      </c>
    </row>
    <row r="16" spans="1:27" x14ac:dyDescent="0.3">
      <c r="A16" s="65" t="s">
        <v>308</v>
      </c>
      <c r="B16" s="65">
        <v>530</v>
      </c>
      <c r="C16" s="65">
        <v>750</v>
      </c>
      <c r="D16" s="65">
        <v>0</v>
      </c>
      <c r="E16" s="65">
        <v>3000</v>
      </c>
      <c r="F16" s="65">
        <v>1112.5128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40.339877999999999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5.246378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558.79750000000001</v>
      </c>
    </row>
    <row r="23" spans="1:62" x14ac:dyDescent="0.3">
      <c r="A23" s="66" t="s">
        <v>309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318</v>
      </c>
      <c r="B24" s="67"/>
      <c r="C24" s="67"/>
      <c r="D24" s="67"/>
      <c r="E24" s="67"/>
      <c r="F24" s="67"/>
      <c r="H24" s="67" t="s">
        <v>295</v>
      </c>
      <c r="I24" s="67"/>
      <c r="J24" s="67"/>
      <c r="K24" s="67"/>
      <c r="L24" s="67"/>
      <c r="M24" s="67"/>
      <c r="O24" s="67" t="s">
        <v>310</v>
      </c>
      <c r="P24" s="67"/>
      <c r="Q24" s="67"/>
      <c r="R24" s="67"/>
      <c r="S24" s="67"/>
      <c r="T24" s="67"/>
      <c r="V24" s="67" t="s">
        <v>319</v>
      </c>
      <c r="W24" s="67"/>
      <c r="X24" s="67"/>
      <c r="Y24" s="67"/>
      <c r="Z24" s="67"/>
      <c r="AA24" s="67"/>
      <c r="AC24" s="67" t="s">
        <v>335</v>
      </c>
      <c r="AD24" s="67"/>
      <c r="AE24" s="67"/>
      <c r="AF24" s="67"/>
      <c r="AG24" s="67"/>
      <c r="AH24" s="67"/>
      <c r="AJ24" s="67" t="s">
        <v>311</v>
      </c>
      <c r="AK24" s="67"/>
      <c r="AL24" s="67"/>
      <c r="AM24" s="67"/>
      <c r="AN24" s="67"/>
      <c r="AO24" s="67"/>
      <c r="AQ24" s="67" t="s">
        <v>283</v>
      </c>
      <c r="AR24" s="67"/>
      <c r="AS24" s="67"/>
      <c r="AT24" s="67"/>
      <c r="AU24" s="67"/>
      <c r="AV24" s="67"/>
      <c r="AX24" s="67" t="s">
        <v>320</v>
      </c>
      <c r="AY24" s="67"/>
      <c r="AZ24" s="67"/>
      <c r="BA24" s="67"/>
      <c r="BB24" s="67"/>
      <c r="BC24" s="67"/>
      <c r="BE24" s="67" t="s">
        <v>321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291</v>
      </c>
      <c r="C25" s="65" t="s">
        <v>277</v>
      </c>
      <c r="D25" s="65" t="s">
        <v>285</v>
      </c>
      <c r="E25" s="65" t="s">
        <v>303</v>
      </c>
      <c r="F25" s="65" t="s">
        <v>312</v>
      </c>
      <c r="H25" s="65"/>
      <c r="I25" s="65" t="s">
        <v>291</v>
      </c>
      <c r="J25" s="65" t="s">
        <v>277</v>
      </c>
      <c r="K25" s="65" t="s">
        <v>285</v>
      </c>
      <c r="L25" s="65" t="s">
        <v>303</v>
      </c>
      <c r="M25" s="65" t="s">
        <v>312</v>
      </c>
      <c r="O25" s="65"/>
      <c r="P25" s="65" t="s">
        <v>333</v>
      </c>
      <c r="Q25" s="65" t="s">
        <v>277</v>
      </c>
      <c r="R25" s="65" t="s">
        <v>285</v>
      </c>
      <c r="S25" s="65" t="s">
        <v>336</v>
      </c>
      <c r="T25" s="65" t="s">
        <v>312</v>
      </c>
      <c r="V25" s="65"/>
      <c r="W25" s="65" t="s">
        <v>291</v>
      </c>
      <c r="X25" s="65" t="s">
        <v>277</v>
      </c>
      <c r="Y25" s="65" t="s">
        <v>337</v>
      </c>
      <c r="Z25" s="65" t="s">
        <v>303</v>
      </c>
      <c r="AA25" s="65" t="s">
        <v>312</v>
      </c>
      <c r="AC25" s="65"/>
      <c r="AD25" s="65" t="s">
        <v>291</v>
      </c>
      <c r="AE25" s="65" t="s">
        <v>277</v>
      </c>
      <c r="AF25" s="65" t="s">
        <v>285</v>
      </c>
      <c r="AG25" s="65" t="s">
        <v>303</v>
      </c>
      <c r="AH25" s="65" t="s">
        <v>312</v>
      </c>
      <c r="AJ25" s="65"/>
      <c r="AK25" s="65" t="s">
        <v>291</v>
      </c>
      <c r="AL25" s="65" t="s">
        <v>277</v>
      </c>
      <c r="AM25" s="65" t="s">
        <v>285</v>
      </c>
      <c r="AN25" s="65" t="s">
        <v>303</v>
      </c>
      <c r="AO25" s="65" t="s">
        <v>312</v>
      </c>
      <c r="AQ25" s="65"/>
      <c r="AR25" s="65" t="s">
        <v>291</v>
      </c>
      <c r="AS25" s="65" t="s">
        <v>277</v>
      </c>
      <c r="AT25" s="65" t="s">
        <v>285</v>
      </c>
      <c r="AU25" s="65" t="s">
        <v>303</v>
      </c>
      <c r="AV25" s="65" t="s">
        <v>312</v>
      </c>
      <c r="AX25" s="65"/>
      <c r="AY25" s="65" t="s">
        <v>291</v>
      </c>
      <c r="AZ25" s="65" t="s">
        <v>277</v>
      </c>
      <c r="BA25" s="65" t="s">
        <v>285</v>
      </c>
      <c r="BB25" s="65" t="s">
        <v>303</v>
      </c>
      <c r="BC25" s="65" t="s">
        <v>312</v>
      </c>
      <c r="BE25" s="65"/>
      <c r="BF25" s="65" t="s">
        <v>338</v>
      </c>
      <c r="BG25" s="65" t="s">
        <v>277</v>
      </c>
      <c r="BH25" s="65" t="s">
        <v>285</v>
      </c>
      <c r="BI25" s="65" t="s">
        <v>336</v>
      </c>
      <c r="BJ25" s="65" t="s">
        <v>334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167.66118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2.5769072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2.640476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22.938547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2.7798235</v>
      </c>
      <c r="AJ26" s="65" t="s">
        <v>322</v>
      </c>
      <c r="AK26" s="65">
        <v>320</v>
      </c>
      <c r="AL26" s="65">
        <v>400</v>
      </c>
      <c r="AM26" s="65">
        <v>0</v>
      </c>
      <c r="AN26" s="65">
        <v>1000</v>
      </c>
      <c r="AO26" s="65">
        <v>1191.1447000000001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20.495045000000001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4.6364384000000003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2.5741854000000002</v>
      </c>
    </row>
    <row r="33" spans="1:68" x14ac:dyDescent="0.3">
      <c r="A33" s="66" t="s">
        <v>296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323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324</v>
      </c>
      <c r="W34" s="67"/>
      <c r="X34" s="67"/>
      <c r="Y34" s="67"/>
      <c r="Z34" s="67"/>
      <c r="AA34" s="67"/>
      <c r="AC34" s="67" t="s">
        <v>325</v>
      </c>
      <c r="AD34" s="67"/>
      <c r="AE34" s="67"/>
      <c r="AF34" s="67"/>
      <c r="AG34" s="67"/>
      <c r="AH34" s="67"/>
      <c r="AJ34" s="67" t="s">
        <v>281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291</v>
      </c>
      <c r="C35" s="65" t="s">
        <v>277</v>
      </c>
      <c r="D35" s="65" t="s">
        <v>285</v>
      </c>
      <c r="E35" s="65" t="s">
        <v>303</v>
      </c>
      <c r="F35" s="65" t="s">
        <v>312</v>
      </c>
      <c r="H35" s="65"/>
      <c r="I35" s="65" t="s">
        <v>291</v>
      </c>
      <c r="J35" s="65" t="s">
        <v>277</v>
      </c>
      <c r="K35" s="65" t="s">
        <v>285</v>
      </c>
      <c r="L35" s="65" t="s">
        <v>303</v>
      </c>
      <c r="M35" s="65" t="s">
        <v>312</v>
      </c>
      <c r="O35" s="65"/>
      <c r="P35" s="65" t="s">
        <v>291</v>
      </c>
      <c r="Q35" s="65" t="s">
        <v>277</v>
      </c>
      <c r="R35" s="65" t="s">
        <v>285</v>
      </c>
      <c r="S35" s="65" t="s">
        <v>303</v>
      </c>
      <c r="T35" s="65" t="s">
        <v>312</v>
      </c>
      <c r="V35" s="65"/>
      <c r="W35" s="65" t="s">
        <v>291</v>
      </c>
      <c r="X35" s="65" t="s">
        <v>277</v>
      </c>
      <c r="Y35" s="65" t="s">
        <v>285</v>
      </c>
      <c r="Z35" s="65" t="s">
        <v>303</v>
      </c>
      <c r="AA35" s="65" t="s">
        <v>312</v>
      </c>
      <c r="AC35" s="65"/>
      <c r="AD35" s="65" t="s">
        <v>291</v>
      </c>
      <c r="AE35" s="65" t="s">
        <v>277</v>
      </c>
      <c r="AF35" s="65" t="s">
        <v>339</v>
      </c>
      <c r="AG35" s="65" t="s">
        <v>303</v>
      </c>
      <c r="AH35" s="65" t="s">
        <v>312</v>
      </c>
      <c r="AJ35" s="65"/>
      <c r="AK35" s="65" t="s">
        <v>291</v>
      </c>
      <c r="AL35" s="65" t="s">
        <v>277</v>
      </c>
      <c r="AM35" s="65" t="s">
        <v>285</v>
      </c>
      <c r="AN35" s="65" t="s">
        <v>303</v>
      </c>
      <c r="AO35" s="65" t="s">
        <v>312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960.23030000000006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1852.6895999999999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10015.731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4764.0129999999999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205.71349000000001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215.10993999999999</v>
      </c>
    </row>
    <row r="43" spans="1:68" x14ac:dyDescent="0.3">
      <c r="A43" s="66" t="s">
        <v>313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326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297</v>
      </c>
      <c r="P44" s="67"/>
      <c r="Q44" s="67"/>
      <c r="R44" s="67"/>
      <c r="S44" s="67"/>
      <c r="T44" s="67"/>
      <c r="V44" s="67" t="s">
        <v>298</v>
      </c>
      <c r="W44" s="67"/>
      <c r="X44" s="67"/>
      <c r="Y44" s="67"/>
      <c r="Z44" s="67"/>
      <c r="AA44" s="67"/>
      <c r="AC44" s="67" t="s">
        <v>327</v>
      </c>
      <c r="AD44" s="67"/>
      <c r="AE44" s="67"/>
      <c r="AF44" s="67"/>
      <c r="AG44" s="67"/>
      <c r="AH44" s="67"/>
      <c r="AJ44" s="67" t="s">
        <v>328</v>
      </c>
      <c r="AK44" s="67"/>
      <c r="AL44" s="67"/>
      <c r="AM44" s="67"/>
      <c r="AN44" s="67"/>
      <c r="AO44" s="67"/>
      <c r="AQ44" s="67" t="s">
        <v>299</v>
      </c>
      <c r="AR44" s="67"/>
      <c r="AS44" s="67"/>
      <c r="AT44" s="67"/>
      <c r="AU44" s="67"/>
      <c r="AV44" s="67"/>
      <c r="AX44" s="67" t="s">
        <v>282</v>
      </c>
      <c r="AY44" s="67"/>
      <c r="AZ44" s="67"/>
      <c r="BA44" s="67"/>
      <c r="BB44" s="67"/>
      <c r="BC44" s="67"/>
      <c r="BE44" s="67" t="s">
        <v>314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338</v>
      </c>
      <c r="C45" s="65" t="s">
        <v>277</v>
      </c>
      <c r="D45" s="65" t="s">
        <v>285</v>
      </c>
      <c r="E45" s="65" t="s">
        <v>303</v>
      </c>
      <c r="F45" s="65" t="s">
        <v>334</v>
      </c>
      <c r="H45" s="65"/>
      <c r="I45" s="65" t="s">
        <v>291</v>
      </c>
      <c r="J45" s="65" t="s">
        <v>277</v>
      </c>
      <c r="K45" s="65" t="s">
        <v>339</v>
      </c>
      <c r="L45" s="65" t="s">
        <v>303</v>
      </c>
      <c r="M45" s="65" t="s">
        <v>334</v>
      </c>
      <c r="O45" s="65"/>
      <c r="P45" s="65" t="s">
        <v>338</v>
      </c>
      <c r="Q45" s="65" t="s">
        <v>277</v>
      </c>
      <c r="R45" s="65" t="s">
        <v>285</v>
      </c>
      <c r="S45" s="65" t="s">
        <v>303</v>
      </c>
      <c r="T45" s="65" t="s">
        <v>312</v>
      </c>
      <c r="V45" s="65"/>
      <c r="W45" s="65" t="s">
        <v>291</v>
      </c>
      <c r="X45" s="65" t="s">
        <v>277</v>
      </c>
      <c r="Y45" s="65" t="s">
        <v>285</v>
      </c>
      <c r="Z45" s="65" t="s">
        <v>303</v>
      </c>
      <c r="AA45" s="65" t="s">
        <v>312</v>
      </c>
      <c r="AC45" s="65"/>
      <c r="AD45" s="65" t="s">
        <v>291</v>
      </c>
      <c r="AE45" s="65" t="s">
        <v>277</v>
      </c>
      <c r="AF45" s="65" t="s">
        <v>285</v>
      </c>
      <c r="AG45" s="65" t="s">
        <v>303</v>
      </c>
      <c r="AH45" s="65" t="s">
        <v>312</v>
      </c>
      <c r="AJ45" s="65"/>
      <c r="AK45" s="65" t="s">
        <v>291</v>
      </c>
      <c r="AL45" s="65" t="s">
        <v>340</v>
      </c>
      <c r="AM45" s="65" t="s">
        <v>285</v>
      </c>
      <c r="AN45" s="65" t="s">
        <v>303</v>
      </c>
      <c r="AO45" s="65" t="s">
        <v>312</v>
      </c>
      <c r="AQ45" s="65"/>
      <c r="AR45" s="65" t="s">
        <v>291</v>
      </c>
      <c r="AS45" s="65" t="s">
        <v>277</v>
      </c>
      <c r="AT45" s="65" t="s">
        <v>285</v>
      </c>
      <c r="AU45" s="65" t="s">
        <v>303</v>
      </c>
      <c r="AV45" s="65" t="s">
        <v>312</v>
      </c>
      <c r="AX45" s="65"/>
      <c r="AY45" s="65" t="s">
        <v>333</v>
      </c>
      <c r="AZ45" s="65" t="s">
        <v>277</v>
      </c>
      <c r="BA45" s="65" t="s">
        <v>337</v>
      </c>
      <c r="BB45" s="65" t="s">
        <v>303</v>
      </c>
      <c r="BC45" s="65" t="s">
        <v>312</v>
      </c>
      <c r="BE45" s="65"/>
      <c r="BF45" s="65" t="s">
        <v>291</v>
      </c>
      <c r="BG45" s="65" t="s">
        <v>277</v>
      </c>
      <c r="BH45" s="65" t="s">
        <v>285</v>
      </c>
      <c r="BI45" s="65" t="s">
        <v>303</v>
      </c>
      <c r="BJ45" s="65" t="s">
        <v>341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24.052008000000001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15.541195999999999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1156.8896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0.14200144000000001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5.3939237999999996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92.767690000000002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141.87916999999999</v>
      </c>
      <c r="AX46" s="65" t="s">
        <v>330</v>
      </c>
      <c r="AY46" s="65"/>
      <c r="AZ46" s="65"/>
      <c r="BA46" s="65"/>
      <c r="BB46" s="65"/>
      <c r="BC46" s="65"/>
      <c r="BE46" s="65" t="s">
        <v>300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9" sqref="F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342</v>
      </c>
      <c r="B2" s="61" t="s">
        <v>343</v>
      </c>
      <c r="C2" s="61" t="s">
        <v>344</v>
      </c>
      <c r="D2" s="61">
        <v>64</v>
      </c>
      <c r="E2" s="61">
        <v>2360.5124999999998</v>
      </c>
      <c r="F2" s="61">
        <v>308.4667</v>
      </c>
      <c r="G2" s="61">
        <v>70.276229999999998</v>
      </c>
      <c r="H2" s="61">
        <v>33.856105999999997</v>
      </c>
      <c r="I2" s="61">
        <v>36.420124000000001</v>
      </c>
      <c r="J2" s="61">
        <v>104.33633399999999</v>
      </c>
      <c r="K2" s="61">
        <v>42.744779999999999</v>
      </c>
      <c r="L2" s="61">
        <v>61.591552999999998</v>
      </c>
      <c r="M2" s="61">
        <v>40.118457999999997</v>
      </c>
      <c r="N2" s="61">
        <v>3.9113254999999998</v>
      </c>
      <c r="O2" s="61">
        <v>21.493649999999999</v>
      </c>
      <c r="P2" s="61">
        <v>1445.5988</v>
      </c>
      <c r="Q2" s="61">
        <v>44.575553999999997</v>
      </c>
      <c r="R2" s="61">
        <v>1112.5128</v>
      </c>
      <c r="S2" s="61">
        <v>206.57512</v>
      </c>
      <c r="T2" s="61">
        <v>10871.253000000001</v>
      </c>
      <c r="U2" s="61">
        <v>5.246378</v>
      </c>
      <c r="V2" s="61">
        <v>40.339877999999999</v>
      </c>
      <c r="W2" s="61">
        <v>558.79750000000001</v>
      </c>
      <c r="X2" s="61">
        <v>167.66118</v>
      </c>
      <c r="Y2" s="61">
        <v>2.5769072</v>
      </c>
      <c r="Z2" s="61">
        <v>2.640476</v>
      </c>
      <c r="AA2" s="61">
        <v>22.938547</v>
      </c>
      <c r="AB2" s="61">
        <v>2.7798235</v>
      </c>
      <c r="AC2" s="61">
        <v>1191.1447000000001</v>
      </c>
      <c r="AD2" s="61">
        <v>20.495045000000001</v>
      </c>
      <c r="AE2" s="61">
        <v>4.6364384000000003</v>
      </c>
      <c r="AF2" s="61">
        <v>2.5741854000000002</v>
      </c>
      <c r="AG2" s="61">
        <v>960.23030000000006</v>
      </c>
      <c r="AH2" s="61">
        <v>404.68430000000001</v>
      </c>
      <c r="AI2" s="61">
        <v>555.54600000000005</v>
      </c>
      <c r="AJ2" s="61">
        <v>1852.6895999999999</v>
      </c>
      <c r="AK2" s="61">
        <v>10015.731</v>
      </c>
      <c r="AL2" s="61">
        <v>205.71349000000001</v>
      </c>
      <c r="AM2" s="61">
        <v>4764.0129999999999</v>
      </c>
      <c r="AN2" s="61">
        <v>215.10993999999999</v>
      </c>
      <c r="AO2" s="61">
        <v>24.052008000000001</v>
      </c>
      <c r="AP2" s="61">
        <v>14.790879</v>
      </c>
      <c r="AQ2" s="61">
        <v>9.2611270000000001</v>
      </c>
      <c r="AR2" s="61">
        <v>15.541195999999999</v>
      </c>
      <c r="AS2" s="61">
        <v>1156.8896</v>
      </c>
      <c r="AT2" s="61">
        <v>0.14200144000000001</v>
      </c>
      <c r="AU2" s="61">
        <v>5.3939237999999996</v>
      </c>
      <c r="AV2" s="61">
        <v>92.767690000000002</v>
      </c>
      <c r="AW2" s="61">
        <v>141.87916999999999</v>
      </c>
      <c r="AX2" s="61">
        <v>0.27444220000000003</v>
      </c>
      <c r="AY2" s="61">
        <v>1.7533137000000001</v>
      </c>
      <c r="AZ2" s="61">
        <v>771.19809999999995</v>
      </c>
      <c r="BA2" s="61">
        <v>60.675829999999998</v>
      </c>
      <c r="BB2" s="61">
        <v>17.243974999999999</v>
      </c>
      <c r="BC2" s="61">
        <v>21.87433</v>
      </c>
      <c r="BD2" s="61">
        <v>21.53762</v>
      </c>
      <c r="BE2" s="61">
        <v>0.73324789999999995</v>
      </c>
      <c r="BF2" s="61">
        <v>4.2966784999999996</v>
      </c>
      <c r="BG2" s="61">
        <v>1.3877448000000001E-2</v>
      </c>
      <c r="BH2" s="61">
        <v>1.8834495999999999E-2</v>
      </c>
      <c r="BI2" s="61">
        <v>1.3662122000000001E-2</v>
      </c>
      <c r="BJ2" s="61">
        <v>5.9758257000000002E-2</v>
      </c>
      <c r="BK2" s="61">
        <v>1.067496E-3</v>
      </c>
      <c r="BL2" s="61">
        <v>0.58551960000000003</v>
      </c>
      <c r="BM2" s="61">
        <v>7.6625759999999996</v>
      </c>
      <c r="BN2" s="61">
        <v>2.3900980000000001</v>
      </c>
      <c r="BO2" s="61">
        <v>135.33597</v>
      </c>
      <c r="BP2" s="61">
        <v>25.128796000000001</v>
      </c>
      <c r="BQ2" s="61">
        <v>46.657890000000002</v>
      </c>
      <c r="BR2" s="61">
        <v>170.88452000000001</v>
      </c>
      <c r="BS2" s="61">
        <v>42.956093000000003</v>
      </c>
      <c r="BT2" s="61">
        <v>29.358750000000001</v>
      </c>
      <c r="BU2" s="61">
        <v>2.4786888E-2</v>
      </c>
      <c r="BV2" s="61">
        <v>4.4934130000000003E-2</v>
      </c>
      <c r="BW2" s="61">
        <v>1.9452518000000001</v>
      </c>
      <c r="BX2" s="61">
        <v>2.34741</v>
      </c>
      <c r="BY2" s="61">
        <v>0.25052377999999997</v>
      </c>
      <c r="BZ2" s="61">
        <v>9.2173356000000003E-4</v>
      </c>
      <c r="CA2" s="61">
        <v>2.6223774</v>
      </c>
      <c r="CB2" s="61">
        <v>2.9152359999999999E-2</v>
      </c>
      <c r="CC2" s="61">
        <v>0.29729689999999998</v>
      </c>
      <c r="CD2" s="61">
        <v>1.2601353</v>
      </c>
      <c r="CE2" s="61">
        <v>4.4415966000000001E-2</v>
      </c>
      <c r="CF2" s="61">
        <v>0.18315466999999999</v>
      </c>
      <c r="CG2" s="61">
        <v>0</v>
      </c>
      <c r="CH2" s="61">
        <v>4.3029249999999998E-2</v>
      </c>
      <c r="CI2" s="61">
        <v>7.7246405000000002E-8</v>
      </c>
      <c r="CJ2" s="61">
        <v>2.5806007000000002</v>
      </c>
      <c r="CK2" s="61">
        <v>1.1499911999999999E-2</v>
      </c>
      <c r="CL2" s="61">
        <v>1.3006078000000001</v>
      </c>
      <c r="CM2" s="61">
        <v>7.3147444999999998</v>
      </c>
      <c r="CN2" s="61">
        <v>2997.3341999999998</v>
      </c>
      <c r="CO2" s="61">
        <v>5281.4210000000003</v>
      </c>
      <c r="CP2" s="61">
        <v>3699.5014999999999</v>
      </c>
      <c r="CQ2" s="61">
        <v>1297.164</v>
      </c>
      <c r="CR2" s="61">
        <v>650.81679999999994</v>
      </c>
      <c r="CS2" s="61">
        <v>405.5822</v>
      </c>
      <c r="CT2" s="61">
        <v>2934.7631999999999</v>
      </c>
      <c r="CU2" s="61">
        <v>2030.7317</v>
      </c>
      <c r="CV2" s="61">
        <v>1327.7571</v>
      </c>
      <c r="CW2" s="61">
        <v>2268.8114999999998</v>
      </c>
      <c r="CX2" s="61">
        <v>599.25054999999998</v>
      </c>
      <c r="CY2" s="61">
        <v>3738.5250999999998</v>
      </c>
      <c r="CZ2" s="61">
        <v>1948.6321</v>
      </c>
      <c r="DA2" s="61">
        <v>4713.9614000000001</v>
      </c>
      <c r="DB2" s="61">
        <v>4334.0829999999996</v>
      </c>
      <c r="DC2" s="61">
        <v>6427.4663</v>
      </c>
      <c r="DD2" s="61">
        <v>9867.3544999999995</v>
      </c>
      <c r="DE2" s="61">
        <v>2559.8796000000002</v>
      </c>
      <c r="DF2" s="61">
        <v>4078.1768000000002</v>
      </c>
      <c r="DG2" s="61">
        <v>2310.92</v>
      </c>
      <c r="DH2" s="61">
        <v>268.07440000000003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60.675829999999998</v>
      </c>
      <c r="B6">
        <f>BB2</f>
        <v>17.243974999999999</v>
      </c>
      <c r="C6">
        <f>BC2</f>
        <v>21.87433</v>
      </c>
      <c r="D6">
        <f>BD2</f>
        <v>21.53762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19" sqref="I1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21062</v>
      </c>
      <c r="C2" s="56">
        <f ca="1">YEAR(TODAY())-YEAR(B2)+IF(TODAY()&gt;=DATE(YEAR(TODAY()),MONTH(B2),DAY(B2)),0,-1)</f>
        <v>64</v>
      </c>
      <c r="E2" s="52">
        <v>166.9</v>
      </c>
      <c r="F2" s="53" t="s">
        <v>275</v>
      </c>
      <c r="G2" s="52">
        <v>72.8</v>
      </c>
      <c r="H2" s="51" t="s">
        <v>40</v>
      </c>
      <c r="I2" s="72">
        <f>ROUND(G3/E3^2,1)</f>
        <v>26.1</v>
      </c>
    </row>
    <row r="3" spans="1:9" x14ac:dyDescent="0.3">
      <c r="E3" s="51">
        <f>E2/100</f>
        <v>1.669</v>
      </c>
      <c r="F3" s="51" t="s">
        <v>39</v>
      </c>
      <c r="G3" s="51">
        <f>G2</f>
        <v>72.8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44438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신종태, ID : H1900876)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01일 14:31:37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44438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166.9</v>
      </c>
      <c r="L12" s="124"/>
      <c r="M12" s="117">
        <f>'개인정보 및 신체계측 입력'!G2</f>
        <v>72.8</v>
      </c>
      <c r="N12" s="118"/>
      <c r="O12" s="113" t="s">
        <v>270</v>
      </c>
      <c r="P12" s="107"/>
      <c r="Q12" s="90">
        <f>'개인정보 및 신체계측 입력'!I2</f>
        <v>26.1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신종태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63.853999999999999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14.548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21.597999999999999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17.600000000000001</v>
      </c>
      <c r="L72" s="36" t="s">
        <v>52</v>
      </c>
      <c r="M72" s="36">
        <f>ROUND('DRIs DATA'!K8,1)</f>
        <v>12.2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148.34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336.17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167.66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185.32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120.03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667.72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240.52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2021-09-01T05:37:30Z</dcterms:modified>
</cp:coreProperties>
</file>