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<sst xmlns="http://schemas.openxmlformats.org/spreadsheetml/2006/main" count="692" uniqueCount="338">
  <si>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</si>
  <si>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</si>
  <si>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</si>
  <si>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</si>
  <si>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</si>
  <si>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</si>
  <si>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</si>
  <si>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</si>
  <si>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</si>
  <si>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</si>
  <si>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</si>
  <si>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</si>
  <si>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</si>
  <si>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</si>
  <si>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</si>
  <si>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</si>
  <si>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</si>
  <si>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</si>
  <si>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</si>
  <si>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</si>
  <si>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</si>
  <si>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</si>
  <si>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</si>
  <si>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</si>
  <si>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</si>
  <si>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</si>
  <si>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</si>
  <si>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</si>
  <si>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</si>
  <si>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</si>
  <si>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</si>
  <si>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</si>
  <si>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</si>
  <si>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</si>
  <si>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</si>
  <si>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</si>
  <si>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</si>
  <si>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</si>
  <si>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</si>
  <si>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</si>
  <si>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</si>
  <si>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</si>
  <si>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</si>
  <si>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</si>
  <si>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</si>
  <si>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</si>
  <si>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</si>
  <si>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</si>
  <si>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</si>
  <si>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</si>
  <si>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</si>
  <si>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</si>
  <si>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</si>
  <si>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</si>
  <si>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</si>
  <si>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</si>
  <si>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</si>
  <si>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</si>
  <si>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</si>
  <si>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</si>
  <si>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</si>
  <si>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</si>
  <si>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</si>
  <si>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</si>
  <si>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</si>
  <si>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</si>
  <si>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</si>
  <si>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</si>
  <si>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</si>
  <si>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</si>
  <si>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</si>
  <si>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</si>
  <si>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</si>
  <si>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</si>
  <si>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</si>
  <si>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</si>
  <si>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</si>
  <si>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</si>
  <si>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</si>
  <si>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</si>
  <si>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</si>
  <si>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</si>
  <si>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</si>
  <si>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</si>
  <si>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</si>
  <si>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</si>
  <si>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</si>
  <si>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</si>
  <si>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</si>
  <si>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</si>
  <si>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</si>
  <si>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</si>
  <si>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</si>
  <si>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</si>
  <si>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</si>
  <si>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</si>
  <si>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</si>
  <si>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</si>
  <si>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</si>
  <si>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</si>
  <si>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</si>
  <si>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</si>
  <si>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</si>
  <si>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</si>
  <si>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</si>
  <si>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</si>
  <si>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</si>
  <si>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</si>
  <si>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</si>
  <si>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</si>
  <si>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</si>
  <si>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</si>
  <si>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</si>
  <si>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</si>
  <si>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</si>
  <si>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</si>
  <si>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</si>
  <si>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</si>
  <si>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</si>
  <si>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</si>
  <si>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</si>
  <si>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</si>
  <si>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</si>
  <si>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</si>
  <si>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</si>
  <si>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</si>
  <si>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</si>
  <si>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</si>
  <si>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</si>
  <si>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</si>
  <si>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</si>
  <si>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</si>
  <si>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</si>
  <si>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</si>
  <si>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</si>
  <si>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</si>
  <si>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</si>
  <si>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</si>
  <si>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</si>
  <si>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</si>
  <si>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</si>
  <si>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</si>
  <si>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</si>
  <si>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</si>
  <si>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</si>
  <si>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</si>
  <si>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</si>
  <si>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</si>
  <si>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</si>
  <si>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</si>
  <si>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</si>
  <si>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</si>
  <si>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</si>
  <si>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</si>
  <si>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</si>
  <si>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</si>
  <si>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</si>
  <si>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</si>
  <si>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</si>
  <si>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</si>
  <si>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</si>
  <si>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</si>
  <si>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</si>
  <si>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</si>
  <si>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</si>
  <si>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</si>
  <si>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</si>
  <si>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</si>
  <si>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</si>
  <si>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</si>
  <si>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</si>
  <si>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</si>
  <si>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</si>
  <si>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</si>
  <si>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</si>
  <si>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</si>
  <si>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</si>
  <si>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</si>
  <si>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</si>
  <si>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</si>
  <si>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</si>
  <si>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</si>
  <si>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</si>
  <si>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</si>
  <si>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</si>
  <si>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</si>
  <si>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</si>
  <si>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</si>
  <si>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</si>
  <si>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</si>
  <si>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</si>
  <si>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</si>
  <si>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</si>
  <si>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</si>
  <si>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</si>
  <si>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</si>
  <si>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</si>
  <si>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</si>
  <si>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</si>
  <si>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</si>
  <si>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</si>
  <si>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</si>
  <si>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</si>
  <si>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</si>
  <si>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</si>
  <si>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</si>
  <si>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</si>
  <si>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</si>
  <si>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</si>
  <si>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</si>
  <si>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</si>
  <si>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</si>
  <si>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</si>
  <si>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</si>
  <si>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</si>
  <si>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</si>
  <si>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</si>
  <si>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</si>
  <si>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</si>
  <si>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</si>
  <si>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</si>
  <si>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</si>
  <si>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</si>
  <si>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</si>
  <si>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</si>
  <si>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</si>
  <si>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</si>
  <si>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</si>
  <si>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</si>
  <si>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</si>
  <si>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</si>
  <si>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</si>
  <si>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</si>
  <si>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</si>
  <si>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</si>
  <si>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</si>
  <si>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</si>
  <si>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</si>
  <si>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</si>
  <si>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</si>
  <si>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</si>
  <si>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</si>
  <si>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</si>
  <si>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</si>
  <si>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</si>
  <si>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</si>
  <si>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</si>
  <si>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</si>
  <si>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</si>
  <si>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</si>
  <si>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</si>
  <si>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</si>
  <si>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</si>
  <si>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</si>
  <si>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</si>
  <si>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</si>
  <si>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</si>
  <si>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</si>
  <si>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</si>
  <si>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</si>
  <si>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</si>
  <si>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</si>
  <si>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</si>
  <si>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</si>
  <si>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</si>
  <si>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</si>
  <si>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</si>
  <si>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</si>
  <si>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</si>
  <si>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</si>
  <si>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</si>
  <si>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</si>
  <si>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</si>
  <si>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</si>
  <si>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</si>
  <si>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</si>
  <si>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</si>
  <si>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</si>
  <si>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</si>
  <si>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</si>
  <si>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</si>
  <si>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</si>
  <si>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</si>
  <si>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</si>
  <si>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</si>
  <si>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</si>
  <si>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</si>
  <si>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</si>
  <si>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</si>
  <si>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</si>
  <si>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</si>
  <si>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</si>
  <si>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</si>
  <si>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</si>
  <si>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</si>
  <si>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</si>
  <si>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</si>
  <si>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</si>
  <si>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</si>
  <si>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</si>
  <si>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</si>
  <si>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</si>
  <si>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</si>
  <si>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</si>
  <si>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</si>
  <si>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</si>
  <si>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</si>
  <si>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</si>
  <si>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</si>
  <si>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</si>
  <si>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</si>
  <si>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</si>
  <si>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</si>
  <si>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</si>
  <si>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미량 무기질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</si>
  <si>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</si>
  <si>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</si>
  <si>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</si>
  <si>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</si>
  <si>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</si>
  <si>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</si>
  <si>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</si>
  <si>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</si>
  <si>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</si>
  <si>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</si>
  <si>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</si>
  <si>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</si>
  <si>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</si>
  <si>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망간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</si>
  <si>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</si>
  <si>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</si>
  <si>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</si>
  <si>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(설문지 : FFQ 95문항 설문지, 사용자 : 최배환, ID : H1900879)</t>
  </si>
  <si>
    <t>2021년 09월 02일 10:04:13</t>
  </si>
  <si>
    <t>나트륨</t>
    <phoneticPr fontId="1" type="noConversion"/>
  </si>
  <si>
    <t>H1900879</t>
  </si>
  <si>
    <t>최배환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</si>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</sst>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142.84985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902248"/>
        <c:axId val="510897152"/>
      </c:barChart>
      <c:catAx>
        <c:axId val="51090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897152"/>
        <c:crosses val="autoZero"/>
        <c:auto val="1"/>
        <c:lblAlgn val="ctr"/>
        <c:lblOffset val="100"/>
        <c:noMultiLvlLbl val="0"/>
      </c:catAx>
      <c:valAx>
        <c:axId val="51089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902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4.1167699999999998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904600"/>
        <c:axId val="510905776"/>
      </c:barChart>
      <c:catAx>
        <c:axId val="51090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905776"/>
        <c:crosses val="autoZero"/>
        <c:auto val="1"/>
        <c:lblAlgn val="ctr"/>
        <c:lblOffset val="100"/>
        <c:noMultiLvlLbl val="0"/>
      </c:catAx>
      <c:valAx>
        <c:axId val="51090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90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2.0422666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534616"/>
        <c:axId val="585533832"/>
      </c:barChart>
      <c:catAx>
        <c:axId val="58553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533832"/>
        <c:crosses val="autoZero"/>
        <c:auto val="1"/>
        <c:lblAlgn val="ctr"/>
        <c:lblOffset val="100"/>
        <c:noMultiLvlLbl val="0"/>
      </c:catAx>
      <c:valAx>
        <c:axId val="58553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53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2340.2139999999999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535008"/>
        <c:axId val="585541280"/>
      </c:barChart>
      <c:catAx>
        <c:axId val="58553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541280"/>
        <c:crosses val="autoZero"/>
        <c:auto val="1"/>
        <c:lblAlgn val="ctr"/>
        <c:lblOffset val="100"/>
        <c:noMultiLvlLbl val="0"/>
      </c:catAx>
      <c:valAx>
        <c:axId val="585541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53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6067.9939999999997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542848"/>
        <c:axId val="585535400"/>
      </c:barChart>
      <c:catAx>
        <c:axId val="58554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535400"/>
        <c:crosses val="autoZero"/>
        <c:auto val="1"/>
        <c:lblAlgn val="ctr"/>
        <c:lblOffset val="100"/>
        <c:noMultiLvlLbl val="0"/>
      </c:catAx>
      <c:valAx>
        <c:axId val="5855354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54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156.10890000000001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537752"/>
        <c:axId val="585531872"/>
      </c:barChart>
      <c:catAx>
        <c:axId val="58553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531872"/>
        <c:crosses val="autoZero"/>
        <c:auto val="1"/>
        <c:lblAlgn val="ctr"/>
        <c:lblOffset val="100"/>
        <c:noMultiLvlLbl val="0"/>
      </c:catAx>
      <c:valAx>
        <c:axId val="585531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53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272.29593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535792"/>
        <c:axId val="585536184"/>
      </c:barChart>
      <c:catAx>
        <c:axId val="58553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536184"/>
        <c:crosses val="autoZero"/>
        <c:auto val="1"/>
        <c:lblAlgn val="ctr"/>
        <c:lblOffset val="100"/>
        <c:noMultiLvlLbl val="0"/>
      </c:catAx>
      <c:valAx>
        <c:axId val="58553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53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24.234102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532264"/>
        <c:axId val="585542456"/>
      </c:barChart>
      <c:catAx>
        <c:axId val="58553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542456"/>
        <c:crosses val="autoZero"/>
        <c:auto val="1"/>
        <c:lblAlgn val="ctr"/>
        <c:lblOffset val="100"/>
        <c:noMultiLvlLbl val="0"/>
      </c:catAx>
      <c:valAx>
        <c:axId val="585542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53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1342.3447000000001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536576"/>
        <c:axId val="585543632"/>
      </c:barChart>
      <c:catAx>
        <c:axId val="58553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543632"/>
        <c:crosses val="autoZero"/>
        <c:auto val="1"/>
        <c:lblAlgn val="ctr"/>
        <c:lblOffset val="100"/>
        <c:noMultiLvlLbl val="0"/>
      </c:catAx>
      <c:valAx>
        <c:axId val="5855436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53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6.3026935000000006E-2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533440"/>
        <c:axId val="585531480"/>
      </c:barChart>
      <c:catAx>
        <c:axId val="58553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531480"/>
        <c:crosses val="autoZero"/>
        <c:auto val="1"/>
        <c:lblAlgn val="ctr"/>
        <c:lblOffset val="100"/>
        <c:noMultiLvlLbl val="0"/>
      </c:catAx>
      <c:valAx>
        <c:axId val="58553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53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7.17666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539712"/>
        <c:axId val="585540104"/>
      </c:barChart>
      <c:catAx>
        <c:axId val="58553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540104"/>
        <c:crosses val="autoZero"/>
        <c:auto val="1"/>
        <c:lblAlgn val="ctr"/>
        <c:lblOffset val="100"/>
        <c:noMultiLvlLbl val="0"/>
      </c:catAx>
      <c:valAx>
        <c:axId val="585540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53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49.323425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896760"/>
        <c:axId val="510894800"/>
      </c:barChart>
      <c:catAx>
        <c:axId val="51089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894800"/>
        <c:crosses val="autoZero"/>
        <c:auto val="1"/>
        <c:lblAlgn val="ctr"/>
        <c:lblOffset val="100"/>
        <c:noMultiLvlLbl val="0"/>
      </c:catAx>
      <c:valAx>
        <c:axId val="51089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89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422.88486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540888"/>
        <c:axId val="585536968"/>
      </c:barChart>
      <c:catAx>
        <c:axId val="58554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536968"/>
        <c:crosses val="autoZero"/>
        <c:auto val="1"/>
        <c:lblAlgn val="ctr"/>
        <c:lblOffset val="100"/>
        <c:noMultiLvlLbl val="0"/>
      </c:catAx>
      <c:valAx>
        <c:axId val="585536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54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164.38737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541672"/>
        <c:axId val="585542064"/>
      </c:barChart>
      <c:catAx>
        <c:axId val="58554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542064"/>
        <c:crosses val="autoZero"/>
        <c:auto val="1"/>
        <c:lblAlgn val="ctr"/>
        <c:lblOffset val="100"/>
        <c:noMultiLvlLbl val="0"/>
      </c:catAx>
      <c:valAx>
        <c:axId val="585542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54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8.9459999999999997</c:v>
                </c:pt>
                <c:pt idx="1">
                  <c:v>15.519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5544808"/>
        <c:axId val="585546376"/>
      </c:barChart>
      <c:catAx>
        <c:axId val="58554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546376"/>
        <c:crosses val="autoZero"/>
        <c:auto val="1"/>
        <c:lblAlgn val="ctr"/>
        <c:lblOffset val="100"/>
        <c:noMultiLvlLbl val="0"/>
      </c:catAx>
      <c:valAx>
        <c:axId val="58554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54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21.123957000000001</c:v>
                </c:pt>
                <c:pt idx="1">
                  <c:v>26.990002</c:v>
                </c:pt>
                <c:pt idx="2">
                  <c:v>24.301280999999999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1107.6626000000001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545200"/>
        <c:axId val="585544416"/>
      </c:barChart>
      <c:catAx>
        <c:axId val="58554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544416"/>
        <c:crosses val="autoZero"/>
        <c:auto val="1"/>
        <c:lblAlgn val="ctr"/>
        <c:lblOffset val="100"/>
        <c:noMultiLvlLbl val="0"/>
      </c:catAx>
      <c:valAx>
        <c:axId val="585544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54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36.740765000000003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546768"/>
        <c:axId val="586771048"/>
      </c:barChart>
      <c:catAx>
        <c:axId val="58554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71048"/>
        <c:crosses val="autoZero"/>
        <c:auto val="1"/>
        <c:lblAlgn val="ctr"/>
        <c:lblOffset val="100"/>
        <c:noMultiLvlLbl val="0"/>
      </c:catAx>
      <c:valAx>
        <c:axId val="58677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54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72.706000000000003</c:v>
                </c:pt>
                <c:pt idx="1">
                  <c:v>10.065</c:v>
                </c:pt>
                <c:pt idx="2">
                  <c:v>17.228999999999999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6767520"/>
        <c:axId val="586767912"/>
      </c:barChart>
      <c:catAx>
        <c:axId val="58676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67912"/>
        <c:crosses val="autoZero"/>
        <c:auto val="1"/>
        <c:lblAlgn val="ctr"/>
        <c:lblOffset val="100"/>
        <c:noMultiLvlLbl val="0"/>
      </c:catAx>
      <c:valAx>
        <c:axId val="586767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6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3964.4245999999998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65952"/>
        <c:axId val="586774576"/>
      </c:barChart>
      <c:catAx>
        <c:axId val="58676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74576"/>
        <c:crosses val="autoZero"/>
        <c:auto val="1"/>
        <c:lblAlgn val="ctr"/>
        <c:lblOffset val="100"/>
        <c:noMultiLvlLbl val="0"/>
      </c:catAx>
      <c:valAx>
        <c:axId val="586774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6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194.60686000000001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76144"/>
        <c:axId val="586772224"/>
      </c:barChart>
      <c:catAx>
        <c:axId val="58677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72224"/>
        <c:crosses val="autoZero"/>
        <c:auto val="1"/>
        <c:lblAlgn val="ctr"/>
        <c:lblOffset val="100"/>
        <c:noMultiLvlLbl val="0"/>
      </c:catAx>
      <c:valAx>
        <c:axId val="58677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7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808.61860000000001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73792"/>
        <c:axId val="586774184"/>
      </c:barChart>
      <c:catAx>
        <c:axId val="58677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74184"/>
        <c:crosses val="autoZero"/>
        <c:auto val="1"/>
        <c:lblAlgn val="ctr"/>
        <c:lblOffset val="100"/>
        <c:noMultiLvlLbl val="0"/>
      </c:catAx>
      <c:valAx>
        <c:axId val="58677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7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5.2848730000000002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894408"/>
        <c:axId val="510896368"/>
      </c:barChart>
      <c:catAx>
        <c:axId val="51089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896368"/>
        <c:crosses val="autoZero"/>
        <c:auto val="1"/>
        <c:lblAlgn val="ctr"/>
        <c:lblOffset val="100"/>
        <c:noMultiLvlLbl val="0"/>
      </c:catAx>
      <c:valAx>
        <c:axId val="51089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894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12032.212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66736"/>
        <c:axId val="586767128"/>
      </c:barChart>
      <c:catAx>
        <c:axId val="58676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67128"/>
        <c:crosses val="autoZero"/>
        <c:auto val="1"/>
        <c:lblAlgn val="ctr"/>
        <c:lblOffset val="100"/>
        <c:noMultiLvlLbl val="0"/>
      </c:catAx>
      <c:valAx>
        <c:axId val="58676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6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29.26107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69088"/>
        <c:axId val="586771832"/>
      </c:barChart>
      <c:catAx>
        <c:axId val="58676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71832"/>
        <c:crosses val="autoZero"/>
        <c:auto val="1"/>
        <c:lblAlgn val="ctr"/>
        <c:lblOffset val="100"/>
        <c:noMultiLvlLbl val="0"/>
      </c:catAx>
      <c:valAx>
        <c:axId val="586771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6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4.4178189999999997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773400"/>
        <c:axId val="586763992"/>
      </c:barChart>
      <c:catAx>
        <c:axId val="58677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763992"/>
        <c:crosses val="autoZero"/>
        <c:auto val="1"/>
        <c:lblAlgn val="ctr"/>
        <c:lblOffset val="100"/>
        <c:noMultiLvlLbl val="0"/>
      </c:catAx>
      <c:valAx>
        <c:axId val="586763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77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503.18436000000003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895192"/>
        <c:axId val="510897936"/>
      </c:barChart>
      <c:catAx>
        <c:axId val="51089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897936"/>
        <c:crosses val="autoZero"/>
        <c:auto val="1"/>
        <c:lblAlgn val="ctr"/>
        <c:lblOffset val="100"/>
        <c:noMultiLvlLbl val="0"/>
      </c:catAx>
      <c:valAx>
        <c:axId val="51089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89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2.5192160000000001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897544"/>
        <c:axId val="510898328"/>
      </c:barChart>
      <c:catAx>
        <c:axId val="510897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898328"/>
        <c:crosses val="autoZero"/>
        <c:auto val="1"/>
        <c:lblAlgn val="ctr"/>
        <c:lblOffset val="100"/>
        <c:noMultiLvlLbl val="0"/>
      </c:catAx>
      <c:valAx>
        <c:axId val="510898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89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32.776702999999998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901464"/>
        <c:axId val="510899112"/>
      </c:barChart>
      <c:catAx>
        <c:axId val="51090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899112"/>
        <c:crosses val="autoZero"/>
        <c:auto val="1"/>
        <c:lblAlgn val="ctr"/>
        <c:lblOffset val="100"/>
        <c:noMultiLvlLbl val="0"/>
      </c:catAx>
      <c:valAx>
        <c:axId val="510899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901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4.4178189999999997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901072"/>
        <c:axId val="510905384"/>
      </c:barChart>
      <c:catAx>
        <c:axId val="51090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905384"/>
        <c:crosses val="autoZero"/>
        <c:auto val="1"/>
        <c:lblAlgn val="ctr"/>
        <c:lblOffset val="100"/>
        <c:noMultiLvlLbl val="0"/>
      </c:catAx>
      <c:valAx>
        <c:axId val="510905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90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1138.8125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901856"/>
        <c:axId val="510902640"/>
      </c:barChart>
      <c:catAx>
        <c:axId val="51090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902640"/>
        <c:crosses val="autoZero"/>
        <c:auto val="1"/>
        <c:lblAlgn val="ctr"/>
        <c:lblOffset val="100"/>
        <c:noMultiLvlLbl val="0"/>
      </c:catAx>
      <c:valAx>
        <c:axId val="51090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90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16.994637000000001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903032"/>
        <c:axId val="510903424"/>
      </c:barChart>
      <c:catAx>
        <c:axId val="51090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903424"/>
        <c:crosses val="autoZero"/>
        <c:auto val="1"/>
        <c:lblAlgn val="ctr"/>
        <c:lblOffset val="100"/>
        <c:noMultiLvlLbl val="0"/>
      </c:catAx>
      <c:valAx>
        <c:axId val="51090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90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최배환, ID : H1900879)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02일 10:04:13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3964.4245999999998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142.84985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49.323425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72.706000000000003</v>
      </c>
      <c r="G8" s="59">
        <f>'DRIs DATA 입력'!G8</f>
        <v>10.065</v>
      </c>
      <c r="H8" s="59">
        <f>'DRIs DATA 입력'!H8</f>
        <v>17.228999999999999</v>
      </c>
      <c r="I8" s="46"/>
      <c r="J8" s="59" t="s">
        <v>215</v>
      </c>
      <c r="K8" s="59">
        <f>'DRIs DATA 입력'!K8</f>
        <v>8.9459999999999997</v>
      </c>
      <c r="L8" s="59">
        <f>'DRIs DATA 입력'!L8</f>
        <v>15.519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1107.6626000000001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36.740765000000003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5.2848730000000002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503.18436000000003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194.60686000000001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3.6746355999999998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2.5192160000000001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32.776702999999998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4.4178189999999997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1138.8125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16.994637000000001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4.1167699999999998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2.0422666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808.61860000000001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2340.2139999999999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12032.212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6067.9939999999997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156.10890000000001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272.29593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29.26107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24.234102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1342.3447000000001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6.3026935000000006E-2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7.17666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422.88486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164.38737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8" sqref="H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301</v>
      </c>
      <c r="B1" s="61" t="s">
        <v>332</v>
      </c>
      <c r="G1" s="62" t="s">
        <v>302</v>
      </c>
      <c r="H1" s="61" t="s">
        <v>333</v>
      </c>
    </row>
    <row r="3" spans="1:27" x14ac:dyDescent="0.3">
      <c r="A3" s="68" t="s">
        <v>287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316</v>
      </c>
      <c r="F4" s="70"/>
      <c r="G4" s="70"/>
      <c r="H4" s="71"/>
      <c r="J4" s="69" t="s">
        <v>317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284</v>
      </c>
      <c r="V4" s="67"/>
      <c r="W4" s="67"/>
      <c r="X4" s="67"/>
      <c r="Y4" s="67"/>
      <c r="Z4" s="67"/>
    </row>
    <row r="5" spans="1:27" x14ac:dyDescent="0.3">
      <c r="A5" s="65"/>
      <c r="B5" s="65" t="s">
        <v>288</v>
      </c>
      <c r="C5" s="65" t="s">
        <v>313</v>
      </c>
      <c r="E5" s="65"/>
      <c r="F5" s="65" t="s">
        <v>49</v>
      </c>
      <c r="G5" s="65" t="s">
        <v>289</v>
      </c>
      <c r="H5" s="65" t="s">
        <v>45</v>
      </c>
      <c r="J5" s="65"/>
      <c r="K5" s="65" t="s">
        <v>318</v>
      </c>
      <c r="L5" s="65" t="s">
        <v>290</v>
      </c>
      <c r="N5" s="65"/>
      <c r="O5" s="65" t="s">
        <v>291</v>
      </c>
      <c r="P5" s="65" t="s">
        <v>277</v>
      </c>
      <c r="Q5" s="65" t="s">
        <v>285</v>
      </c>
      <c r="R5" s="65" t="s">
        <v>303</v>
      </c>
      <c r="S5" s="65" t="s">
        <v>313</v>
      </c>
      <c r="U5" s="65"/>
      <c r="V5" s="65" t="s">
        <v>291</v>
      </c>
      <c r="W5" s="65" t="s">
        <v>277</v>
      </c>
      <c r="X5" s="65" t="s">
        <v>285</v>
      </c>
      <c r="Y5" s="65" t="s">
        <v>303</v>
      </c>
      <c r="Z5" s="65" t="s">
        <v>313</v>
      </c>
    </row>
    <row r="6" spans="1:27" x14ac:dyDescent="0.3">
      <c r="A6" s="65" t="s">
        <v>278</v>
      </c>
      <c r="B6" s="65">
        <v>2200</v>
      </c>
      <c r="C6" s="65">
        <v>3964.4245999999998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304</v>
      </c>
      <c r="O6" s="65">
        <v>50</v>
      </c>
      <c r="P6" s="65">
        <v>60</v>
      </c>
      <c r="Q6" s="65">
        <v>0</v>
      </c>
      <c r="R6" s="65">
        <v>0</v>
      </c>
      <c r="S6" s="65">
        <v>142.84985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49.323425</v>
      </c>
    </row>
    <row r="7" spans="1:27" x14ac:dyDescent="0.3">
      <c r="E7" s="65" t="s">
        <v>292</v>
      </c>
      <c r="F7" s="65">
        <v>65</v>
      </c>
      <c r="G7" s="65">
        <v>30</v>
      </c>
      <c r="H7" s="65">
        <v>20</v>
      </c>
      <c r="J7" s="65" t="s">
        <v>292</v>
      </c>
      <c r="K7" s="65">
        <v>1</v>
      </c>
      <c r="L7" s="65">
        <v>10</v>
      </c>
    </row>
    <row r="8" spans="1:27" x14ac:dyDescent="0.3">
      <c r="E8" s="65" t="s">
        <v>305</v>
      </c>
      <c r="F8" s="65">
        <v>72.706000000000003</v>
      </c>
      <c r="G8" s="65">
        <v>10.065</v>
      </c>
      <c r="H8" s="65">
        <v>17.228999999999999</v>
      </c>
      <c r="J8" s="65" t="s">
        <v>305</v>
      </c>
      <c r="K8" s="65">
        <v>8.9459999999999997</v>
      </c>
      <c r="L8" s="65">
        <v>15.519</v>
      </c>
    </row>
    <row r="13" spans="1:27" x14ac:dyDescent="0.3">
      <c r="A13" s="66" t="s">
        <v>306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293</v>
      </c>
      <c r="B14" s="67"/>
      <c r="C14" s="67"/>
      <c r="D14" s="67"/>
      <c r="E14" s="67"/>
      <c r="F14" s="67"/>
      <c r="H14" s="67" t="s">
        <v>294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307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291</v>
      </c>
      <c r="C15" s="65" t="s">
        <v>277</v>
      </c>
      <c r="D15" s="65" t="s">
        <v>285</v>
      </c>
      <c r="E15" s="65" t="s">
        <v>303</v>
      </c>
      <c r="F15" s="65" t="s">
        <v>313</v>
      </c>
      <c r="H15" s="65"/>
      <c r="I15" s="65" t="s">
        <v>291</v>
      </c>
      <c r="J15" s="65" t="s">
        <v>277</v>
      </c>
      <c r="K15" s="65" t="s">
        <v>285</v>
      </c>
      <c r="L15" s="65" t="s">
        <v>303</v>
      </c>
      <c r="M15" s="65" t="s">
        <v>313</v>
      </c>
      <c r="O15" s="65"/>
      <c r="P15" s="65" t="s">
        <v>291</v>
      </c>
      <c r="Q15" s="65" t="s">
        <v>277</v>
      </c>
      <c r="R15" s="65" t="s">
        <v>285</v>
      </c>
      <c r="S15" s="65" t="s">
        <v>303</v>
      </c>
      <c r="T15" s="65" t="s">
        <v>313</v>
      </c>
      <c r="V15" s="65"/>
      <c r="W15" s="65" t="s">
        <v>291</v>
      </c>
      <c r="X15" s="65" t="s">
        <v>277</v>
      </c>
      <c r="Y15" s="65" t="s">
        <v>285</v>
      </c>
      <c r="Z15" s="65" t="s">
        <v>303</v>
      </c>
      <c r="AA15" s="65" t="s">
        <v>313</v>
      </c>
    </row>
    <row r="16" spans="1:27" x14ac:dyDescent="0.3">
      <c r="A16" s="65" t="s">
        <v>308</v>
      </c>
      <c r="B16" s="65">
        <v>530</v>
      </c>
      <c r="C16" s="65">
        <v>750</v>
      </c>
      <c r="D16" s="65">
        <v>0</v>
      </c>
      <c r="E16" s="65">
        <v>3000</v>
      </c>
      <c r="F16" s="65">
        <v>1107.6626000000001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36.740765000000003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5.2848730000000002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503.18436000000003</v>
      </c>
    </row>
    <row r="23" spans="1:62" x14ac:dyDescent="0.3">
      <c r="A23" s="66" t="s">
        <v>309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319</v>
      </c>
      <c r="B24" s="67"/>
      <c r="C24" s="67"/>
      <c r="D24" s="67"/>
      <c r="E24" s="67"/>
      <c r="F24" s="67"/>
      <c r="H24" s="67" t="s">
        <v>295</v>
      </c>
      <c r="I24" s="67"/>
      <c r="J24" s="67"/>
      <c r="K24" s="67"/>
      <c r="L24" s="67"/>
      <c r="M24" s="67"/>
      <c r="O24" s="67" t="s">
        <v>310</v>
      </c>
      <c r="P24" s="67"/>
      <c r="Q24" s="67"/>
      <c r="R24" s="67"/>
      <c r="S24" s="67"/>
      <c r="T24" s="67"/>
      <c r="V24" s="67" t="s">
        <v>320</v>
      </c>
      <c r="W24" s="67"/>
      <c r="X24" s="67"/>
      <c r="Y24" s="67"/>
      <c r="Z24" s="67"/>
      <c r="AA24" s="67"/>
      <c r="AC24" s="67" t="s">
        <v>311</v>
      </c>
      <c r="AD24" s="67"/>
      <c r="AE24" s="67"/>
      <c r="AF24" s="67"/>
      <c r="AG24" s="67"/>
      <c r="AH24" s="67"/>
      <c r="AJ24" s="67" t="s">
        <v>312</v>
      </c>
      <c r="AK24" s="67"/>
      <c r="AL24" s="67"/>
      <c r="AM24" s="67"/>
      <c r="AN24" s="67"/>
      <c r="AO24" s="67"/>
      <c r="AQ24" s="67" t="s">
        <v>283</v>
      </c>
      <c r="AR24" s="67"/>
      <c r="AS24" s="67"/>
      <c r="AT24" s="67"/>
      <c r="AU24" s="67"/>
      <c r="AV24" s="67"/>
      <c r="AX24" s="67" t="s">
        <v>321</v>
      </c>
      <c r="AY24" s="67"/>
      <c r="AZ24" s="67"/>
      <c r="BA24" s="67"/>
      <c r="BB24" s="67"/>
      <c r="BC24" s="67"/>
      <c r="BE24" s="67" t="s">
        <v>322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291</v>
      </c>
      <c r="C25" s="65" t="s">
        <v>277</v>
      </c>
      <c r="D25" s="65" t="s">
        <v>285</v>
      </c>
      <c r="E25" s="65" t="s">
        <v>303</v>
      </c>
      <c r="F25" s="65" t="s">
        <v>313</v>
      </c>
      <c r="H25" s="65"/>
      <c r="I25" s="65" t="s">
        <v>291</v>
      </c>
      <c r="J25" s="65" t="s">
        <v>277</v>
      </c>
      <c r="K25" s="65" t="s">
        <v>285</v>
      </c>
      <c r="L25" s="65" t="s">
        <v>303</v>
      </c>
      <c r="M25" s="65" t="s">
        <v>313</v>
      </c>
      <c r="O25" s="65"/>
      <c r="P25" s="65" t="s">
        <v>291</v>
      </c>
      <c r="Q25" s="65" t="s">
        <v>277</v>
      </c>
      <c r="R25" s="65" t="s">
        <v>285</v>
      </c>
      <c r="S25" s="65" t="s">
        <v>303</v>
      </c>
      <c r="T25" s="65" t="s">
        <v>313</v>
      </c>
      <c r="V25" s="65"/>
      <c r="W25" s="65" t="s">
        <v>291</v>
      </c>
      <c r="X25" s="65" t="s">
        <v>277</v>
      </c>
      <c r="Y25" s="65" t="s">
        <v>285</v>
      </c>
      <c r="Z25" s="65" t="s">
        <v>303</v>
      </c>
      <c r="AA25" s="65" t="s">
        <v>313</v>
      </c>
      <c r="AC25" s="65"/>
      <c r="AD25" s="65" t="s">
        <v>291</v>
      </c>
      <c r="AE25" s="65" t="s">
        <v>277</v>
      </c>
      <c r="AF25" s="65" t="s">
        <v>285</v>
      </c>
      <c r="AG25" s="65" t="s">
        <v>303</v>
      </c>
      <c r="AH25" s="65" t="s">
        <v>313</v>
      </c>
      <c r="AJ25" s="65"/>
      <c r="AK25" s="65" t="s">
        <v>291</v>
      </c>
      <c r="AL25" s="65" t="s">
        <v>277</v>
      </c>
      <c r="AM25" s="65" t="s">
        <v>285</v>
      </c>
      <c r="AN25" s="65" t="s">
        <v>303</v>
      </c>
      <c r="AO25" s="65" t="s">
        <v>313</v>
      </c>
      <c r="AQ25" s="65"/>
      <c r="AR25" s="65" t="s">
        <v>291</v>
      </c>
      <c r="AS25" s="65" t="s">
        <v>277</v>
      </c>
      <c r="AT25" s="65" t="s">
        <v>285</v>
      </c>
      <c r="AU25" s="65" t="s">
        <v>303</v>
      </c>
      <c r="AV25" s="65" t="s">
        <v>313</v>
      </c>
      <c r="AX25" s="65"/>
      <c r="AY25" s="65" t="s">
        <v>291</v>
      </c>
      <c r="AZ25" s="65" t="s">
        <v>277</v>
      </c>
      <c r="BA25" s="65" t="s">
        <v>285</v>
      </c>
      <c r="BB25" s="65" t="s">
        <v>303</v>
      </c>
      <c r="BC25" s="65" t="s">
        <v>313</v>
      </c>
      <c r="BE25" s="65"/>
      <c r="BF25" s="65" t="s">
        <v>291</v>
      </c>
      <c r="BG25" s="65" t="s">
        <v>277</v>
      </c>
      <c r="BH25" s="65" t="s">
        <v>285</v>
      </c>
      <c r="BI25" s="65" t="s">
        <v>303</v>
      </c>
      <c r="BJ25" s="65" t="s">
        <v>313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194.60686000000001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3.6746355999999998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2.5192160000000001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32.776702999999998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4.4178189999999997</v>
      </c>
      <c r="AJ26" s="65" t="s">
        <v>323</v>
      </c>
      <c r="AK26" s="65">
        <v>320</v>
      </c>
      <c r="AL26" s="65">
        <v>400</v>
      </c>
      <c r="AM26" s="65">
        <v>0</v>
      </c>
      <c r="AN26" s="65">
        <v>1000</v>
      </c>
      <c r="AO26" s="65">
        <v>1138.8125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16.994637000000001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4.1167699999999998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2.0422666</v>
      </c>
    </row>
    <row r="33" spans="1:68" x14ac:dyDescent="0.3">
      <c r="A33" s="66" t="s">
        <v>296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324</v>
      </c>
      <c r="I34" s="67"/>
      <c r="J34" s="67"/>
      <c r="K34" s="67"/>
      <c r="L34" s="67"/>
      <c r="M34" s="67"/>
      <c r="O34" s="67" t="s">
        <v>334</v>
      </c>
      <c r="P34" s="67"/>
      <c r="Q34" s="67"/>
      <c r="R34" s="67"/>
      <c r="S34" s="67"/>
      <c r="T34" s="67"/>
      <c r="V34" s="67" t="s">
        <v>325</v>
      </c>
      <c r="W34" s="67"/>
      <c r="X34" s="67"/>
      <c r="Y34" s="67"/>
      <c r="Z34" s="67"/>
      <c r="AA34" s="67"/>
      <c r="AC34" s="67" t="s">
        <v>326</v>
      </c>
      <c r="AD34" s="67"/>
      <c r="AE34" s="67"/>
      <c r="AF34" s="67"/>
      <c r="AG34" s="67"/>
      <c r="AH34" s="67"/>
      <c r="AJ34" s="67" t="s">
        <v>281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291</v>
      </c>
      <c r="C35" s="65" t="s">
        <v>277</v>
      </c>
      <c r="D35" s="65" t="s">
        <v>285</v>
      </c>
      <c r="E35" s="65" t="s">
        <v>303</v>
      </c>
      <c r="F35" s="65" t="s">
        <v>313</v>
      </c>
      <c r="H35" s="65"/>
      <c r="I35" s="65" t="s">
        <v>291</v>
      </c>
      <c r="J35" s="65" t="s">
        <v>277</v>
      </c>
      <c r="K35" s="65" t="s">
        <v>285</v>
      </c>
      <c r="L35" s="65" t="s">
        <v>303</v>
      </c>
      <c r="M35" s="65" t="s">
        <v>313</v>
      </c>
      <c r="O35" s="65"/>
      <c r="P35" s="65" t="s">
        <v>291</v>
      </c>
      <c r="Q35" s="65" t="s">
        <v>277</v>
      </c>
      <c r="R35" s="65" t="s">
        <v>285</v>
      </c>
      <c r="S35" s="65" t="s">
        <v>303</v>
      </c>
      <c r="T35" s="65" t="s">
        <v>313</v>
      </c>
      <c r="V35" s="65"/>
      <c r="W35" s="65" t="s">
        <v>291</v>
      </c>
      <c r="X35" s="65" t="s">
        <v>277</v>
      </c>
      <c r="Y35" s="65" t="s">
        <v>285</v>
      </c>
      <c r="Z35" s="65" t="s">
        <v>303</v>
      </c>
      <c r="AA35" s="65" t="s">
        <v>313</v>
      </c>
      <c r="AC35" s="65"/>
      <c r="AD35" s="65" t="s">
        <v>291</v>
      </c>
      <c r="AE35" s="65" t="s">
        <v>277</v>
      </c>
      <c r="AF35" s="65" t="s">
        <v>285</v>
      </c>
      <c r="AG35" s="65" t="s">
        <v>303</v>
      </c>
      <c r="AH35" s="65" t="s">
        <v>313</v>
      </c>
      <c r="AJ35" s="65"/>
      <c r="AK35" s="65" t="s">
        <v>291</v>
      </c>
      <c r="AL35" s="65" t="s">
        <v>277</v>
      </c>
      <c r="AM35" s="65" t="s">
        <v>285</v>
      </c>
      <c r="AN35" s="65" t="s">
        <v>303</v>
      </c>
      <c r="AO35" s="65" t="s">
        <v>313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808.61860000000001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2340.2139999999999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12032.212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6067.9939999999997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156.10890000000001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272.29593</v>
      </c>
    </row>
    <row r="43" spans="1:68" x14ac:dyDescent="0.3">
      <c r="A43" s="66" t="s">
        <v>314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327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297</v>
      </c>
      <c r="P44" s="67"/>
      <c r="Q44" s="67"/>
      <c r="R44" s="67"/>
      <c r="S44" s="67"/>
      <c r="T44" s="67"/>
      <c r="V44" s="67" t="s">
        <v>298</v>
      </c>
      <c r="W44" s="67"/>
      <c r="X44" s="67"/>
      <c r="Y44" s="67"/>
      <c r="Z44" s="67"/>
      <c r="AA44" s="67"/>
      <c r="AC44" s="67" t="s">
        <v>328</v>
      </c>
      <c r="AD44" s="67"/>
      <c r="AE44" s="67"/>
      <c r="AF44" s="67"/>
      <c r="AG44" s="67"/>
      <c r="AH44" s="67"/>
      <c r="AJ44" s="67" t="s">
        <v>329</v>
      </c>
      <c r="AK44" s="67"/>
      <c r="AL44" s="67"/>
      <c r="AM44" s="67"/>
      <c r="AN44" s="67"/>
      <c r="AO44" s="67"/>
      <c r="AQ44" s="67" t="s">
        <v>299</v>
      </c>
      <c r="AR44" s="67"/>
      <c r="AS44" s="67"/>
      <c r="AT44" s="67"/>
      <c r="AU44" s="67"/>
      <c r="AV44" s="67"/>
      <c r="AX44" s="67" t="s">
        <v>282</v>
      </c>
      <c r="AY44" s="67"/>
      <c r="AZ44" s="67"/>
      <c r="BA44" s="67"/>
      <c r="BB44" s="67"/>
      <c r="BC44" s="67"/>
      <c r="BE44" s="67" t="s">
        <v>315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291</v>
      </c>
      <c r="C45" s="65" t="s">
        <v>277</v>
      </c>
      <c r="D45" s="65" t="s">
        <v>285</v>
      </c>
      <c r="E45" s="65" t="s">
        <v>303</v>
      </c>
      <c r="F45" s="65" t="s">
        <v>313</v>
      </c>
      <c r="H45" s="65"/>
      <c r="I45" s="65" t="s">
        <v>291</v>
      </c>
      <c r="J45" s="65" t="s">
        <v>277</v>
      </c>
      <c r="K45" s="65" t="s">
        <v>285</v>
      </c>
      <c r="L45" s="65" t="s">
        <v>303</v>
      </c>
      <c r="M45" s="65" t="s">
        <v>313</v>
      </c>
      <c r="O45" s="65"/>
      <c r="P45" s="65" t="s">
        <v>291</v>
      </c>
      <c r="Q45" s="65" t="s">
        <v>277</v>
      </c>
      <c r="R45" s="65" t="s">
        <v>285</v>
      </c>
      <c r="S45" s="65" t="s">
        <v>303</v>
      </c>
      <c r="T45" s="65" t="s">
        <v>313</v>
      </c>
      <c r="V45" s="65"/>
      <c r="W45" s="65" t="s">
        <v>291</v>
      </c>
      <c r="X45" s="65" t="s">
        <v>277</v>
      </c>
      <c r="Y45" s="65" t="s">
        <v>285</v>
      </c>
      <c r="Z45" s="65" t="s">
        <v>303</v>
      </c>
      <c r="AA45" s="65" t="s">
        <v>313</v>
      </c>
      <c r="AC45" s="65"/>
      <c r="AD45" s="65" t="s">
        <v>291</v>
      </c>
      <c r="AE45" s="65" t="s">
        <v>277</v>
      </c>
      <c r="AF45" s="65" t="s">
        <v>285</v>
      </c>
      <c r="AG45" s="65" t="s">
        <v>303</v>
      </c>
      <c r="AH45" s="65" t="s">
        <v>313</v>
      </c>
      <c r="AJ45" s="65"/>
      <c r="AK45" s="65" t="s">
        <v>291</v>
      </c>
      <c r="AL45" s="65" t="s">
        <v>277</v>
      </c>
      <c r="AM45" s="65" t="s">
        <v>285</v>
      </c>
      <c r="AN45" s="65" t="s">
        <v>303</v>
      </c>
      <c r="AO45" s="65" t="s">
        <v>313</v>
      </c>
      <c r="AQ45" s="65"/>
      <c r="AR45" s="65" t="s">
        <v>291</v>
      </c>
      <c r="AS45" s="65" t="s">
        <v>277</v>
      </c>
      <c r="AT45" s="65" t="s">
        <v>285</v>
      </c>
      <c r="AU45" s="65" t="s">
        <v>303</v>
      </c>
      <c r="AV45" s="65" t="s">
        <v>313</v>
      </c>
      <c r="AX45" s="65"/>
      <c r="AY45" s="65" t="s">
        <v>291</v>
      </c>
      <c r="AZ45" s="65" t="s">
        <v>277</v>
      </c>
      <c r="BA45" s="65" t="s">
        <v>285</v>
      </c>
      <c r="BB45" s="65" t="s">
        <v>303</v>
      </c>
      <c r="BC45" s="65" t="s">
        <v>313</v>
      </c>
      <c r="BE45" s="65"/>
      <c r="BF45" s="65" t="s">
        <v>291</v>
      </c>
      <c r="BG45" s="65" t="s">
        <v>277</v>
      </c>
      <c r="BH45" s="65" t="s">
        <v>285</v>
      </c>
      <c r="BI45" s="65" t="s">
        <v>303</v>
      </c>
      <c r="BJ45" s="65" t="s">
        <v>313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29.26107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24.234102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1342.3447000000001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6.3026935000000006E-2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7.17666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422.88486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164.38737</v>
      </c>
      <c r="AX46" s="65" t="s">
        <v>331</v>
      </c>
      <c r="AY46" s="65"/>
      <c r="AZ46" s="65"/>
      <c r="BA46" s="65"/>
      <c r="BB46" s="65"/>
      <c r="BC46" s="65"/>
      <c r="BE46" s="65" t="s">
        <v>300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5" sqref="E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337</v>
      </c>
      <c r="D2" s="61">
        <v>50</v>
      </c>
      <c r="E2" s="61">
        <v>3964.4245999999998</v>
      </c>
      <c r="F2" s="61">
        <v>602.83996999999999</v>
      </c>
      <c r="G2" s="61">
        <v>83.456389999999999</v>
      </c>
      <c r="H2" s="61">
        <v>43.479472999999999</v>
      </c>
      <c r="I2" s="61">
        <v>39.976917</v>
      </c>
      <c r="J2" s="61">
        <v>142.84985</v>
      </c>
      <c r="K2" s="61">
        <v>77.331474</v>
      </c>
      <c r="L2" s="61">
        <v>65.518379999999993</v>
      </c>
      <c r="M2" s="61">
        <v>49.323425</v>
      </c>
      <c r="N2" s="61">
        <v>5.1753863999999998</v>
      </c>
      <c r="O2" s="61">
        <v>27.257002</v>
      </c>
      <c r="P2" s="61">
        <v>1721.7579000000001</v>
      </c>
      <c r="Q2" s="61">
        <v>50.692019999999999</v>
      </c>
      <c r="R2" s="61">
        <v>1107.6626000000001</v>
      </c>
      <c r="S2" s="61">
        <v>130.90149</v>
      </c>
      <c r="T2" s="61">
        <v>11721.132</v>
      </c>
      <c r="U2" s="61">
        <v>5.2848730000000002</v>
      </c>
      <c r="V2" s="61">
        <v>36.740765000000003</v>
      </c>
      <c r="W2" s="61">
        <v>503.18436000000003</v>
      </c>
      <c r="X2" s="61">
        <v>194.60686000000001</v>
      </c>
      <c r="Y2" s="61">
        <v>3.6746355999999998</v>
      </c>
      <c r="Z2" s="61">
        <v>2.5192160000000001</v>
      </c>
      <c r="AA2" s="61">
        <v>32.776702999999998</v>
      </c>
      <c r="AB2" s="61">
        <v>4.4178189999999997</v>
      </c>
      <c r="AC2" s="61">
        <v>1138.8125</v>
      </c>
      <c r="AD2" s="61">
        <v>16.994637000000001</v>
      </c>
      <c r="AE2" s="61">
        <v>4.1167699999999998</v>
      </c>
      <c r="AF2" s="61">
        <v>2.0422666</v>
      </c>
      <c r="AG2" s="61">
        <v>808.61860000000001</v>
      </c>
      <c r="AH2" s="61">
        <v>534.28959999999995</v>
      </c>
      <c r="AI2" s="61">
        <v>274.32898</v>
      </c>
      <c r="AJ2" s="61">
        <v>2340.2139999999999</v>
      </c>
      <c r="AK2" s="61">
        <v>12032.212</v>
      </c>
      <c r="AL2" s="61">
        <v>156.10890000000001</v>
      </c>
      <c r="AM2" s="61">
        <v>6067.9939999999997</v>
      </c>
      <c r="AN2" s="61">
        <v>272.29593</v>
      </c>
      <c r="AO2" s="61">
        <v>29.26107</v>
      </c>
      <c r="AP2" s="61">
        <v>20.948715</v>
      </c>
      <c r="AQ2" s="61">
        <v>8.3123529999999999</v>
      </c>
      <c r="AR2" s="61">
        <v>24.234102</v>
      </c>
      <c r="AS2" s="61">
        <v>1342.3447000000001</v>
      </c>
      <c r="AT2" s="61">
        <v>6.3026935000000006E-2</v>
      </c>
      <c r="AU2" s="61">
        <v>7.17666</v>
      </c>
      <c r="AV2" s="61">
        <v>422.88486</v>
      </c>
      <c r="AW2" s="61">
        <v>164.38737</v>
      </c>
      <c r="AX2" s="61">
        <v>0.18379617000000001</v>
      </c>
      <c r="AY2" s="61">
        <v>2.8072020000000002</v>
      </c>
      <c r="AZ2" s="61">
        <v>487.60656999999998</v>
      </c>
      <c r="BA2" s="61">
        <v>72.428839999999994</v>
      </c>
      <c r="BB2" s="61">
        <v>21.123957000000001</v>
      </c>
      <c r="BC2" s="61">
        <v>26.990002</v>
      </c>
      <c r="BD2" s="61">
        <v>24.301280999999999</v>
      </c>
      <c r="BE2" s="61">
        <v>1.3847103000000001</v>
      </c>
      <c r="BF2" s="61">
        <v>7.0450200000000001</v>
      </c>
      <c r="BG2" s="61">
        <v>2.7754896000000001E-3</v>
      </c>
      <c r="BH2" s="61">
        <v>3.4300353999999998E-3</v>
      </c>
      <c r="BI2" s="61">
        <v>4.8858887000000004E-3</v>
      </c>
      <c r="BJ2" s="61">
        <v>7.5757265000000004E-2</v>
      </c>
      <c r="BK2" s="61">
        <v>2.1349920000000001E-4</v>
      </c>
      <c r="BL2" s="61">
        <v>0.70488779999999995</v>
      </c>
      <c r="BM2" s="61">
        <v>8.7373930000000009</v>
      </c>
      <c r="BN2" s="61">
        <v>2.6682579999999998</v>
      </c>
      <c r="BO2" s="61">
        <v>136.73867999999999</v>
      </c>
      <c r="BP2" s="61">
        <v>24.719446000000001</v>
      </c>
      <c r="BQ2" s="61">
        <v>42.174225</v>
      </c>
      <c r="BR2" s="61">
        <v>152.01271</v>
      </c>
      <c r="BS2" s="61">
        <v>65.85163</v>
      </c>
      <c r="BT2" s="61">
        <v>30.253444999999999</v>
      </c>
      <c r="BU2" s="61">
        <v>0.31325382000000002</v>
      </c>
      <c r="BV2" s="61">
        <v>0.17131231999999999</v>
      </c>
      <c r="BW2" s="61">
        <v>1.994167</v>
      </c>
      <c r="BX2" s="61">
        <v>3.3685825</v>
      </c>
      <c r="BY2" s="61">
        <v>0.32883489999999999</v>
      </c>
      <c r="BZ2" s="61">
        <v>1.997179E-3</v>
      </c>
      <c r="CA2" s="61">
        <v>1.2694869</v>
      </c>
      <c r="CB2" s="61">
        <v>0.12254168</v>
      </c>
      <c r="CC2" s="61">
        <v>0.88107866000000001</v>
      </c>
      <c r="CD2" s="61">
        <v>4.7772093</v>
      </c>
      <c r="CE2" s="61">
        <v>0.12958859</v>
      </c>
      <c r="CF2" s="61">
        <v>0.58670299999999997</v>
      </c>
      <c r="CG2" s="61">
        <v>2.9999999000000001E-6</v>
      </c>
      <c r="CH2" s="61">
        <v>0.190247</v>
      </c>
      <c r="CI2" s="61">
        <v>3.0701762E-2</v>
      </c>
      <c r="CJ2" s="61">
        <v>8.6680430000000008</v>
      </c>
      <c r="CK2" s="61">
        <v>3.2154426E-2</v>
      </c>
      <c r="CL2" s="61">
        <v>2.9151340000000001</v>
      </c>
      <c r="CM2" s="61">
        <v>8.5038359999999997</v>
      </c>
      <c r="CN2" s="61">
        <v>4477.6210000000001</v>
      </c>
      <c r="CO2" s="61">
        <v>7740.48</v>
      </c>
      <c r="CP2" s="61">
        <v>4651.2950000000001</v>
      </c>
      <c r="CQ2" s="61">
        <v>1762.4617000000001</v>
      </c>
      <c r="CR2" s="61">
        <v>950.96105999999997</v>
      </c>
      <c r="CS2" s="61">
        <v>867.57029999999997</v>
      </c>
      <c r="CT2" s="61">
        <v>4450.0309999999999</v>
      </c>
      <c r="CU2" s="61">
        <v>2647.9270000000001</v>
      </c>
      <c r="CV2" s="61">
        <v>2621.1677</v>
      </c>
      <c r="CW2" s="61">
        <v>3003.665</v>
      </c>
      <c r="CX2" s="61">
        <v>879.93740000000003</v>
      </c>
      <c r="CY2" s="61">
        <v>5789.5995999999996</v>
      </c>
      <c r="CZ2" s="61">
        <v>2803.23</v>
      </c>
      <c r="DA2" s="61">
        <v>6709.5860000000002</v>
      </c>
      <c r="DB2" s="61">
        <v>6594.4897000000001</v>
      </c>
      <c r="DC2" s="61">
        <v>9181.4419999999991</v>
      </c>
      <c r="DD2" s="61">
        <v>15319.479499999999</v>
      </c>
      <c r="DE2" s="61">
        <v>3593.5497999999998</v>
      </c>
      <c r="DF2" s="61">
        <v>7475.5370000000003</v>
      </c>
      <c r="DG2" s="61">
        <v>3421.6365000000001</v>
      </c>
      <c r="DH2" s="61">
        <v>268.90230000000003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72.428839999999994</v>
      </c>
      <c r="B6">
        <f>BB2</f>
        <v>21.123957000000001</v>
      </c>
      <c r="C6">
        <f>BC2</f>
        <v>26.990002</v>
      </c>
      <c r="D6">
        <f>BD2</f>
        <v>24.301280999999999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2" sqref="K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26191</v>
      </c>
      <c r="C2" s="56">
        <f ca="1">YEAR(TODAY())-YEAR(B2)+IF(TODAY()&gt;=DATE(YEAR(TODAY()),MONTH(B2),DAY(B2)),0,-1)</f>
        <v>49</v>
      </c>
      <c r="E2" s="52">
        <v>166.7</v>
      </c>
      <c r="F2" s="53" t="s">
        <v>275</v>
      </c>
      <c r="G2" s="52">
        <v>101.7</v>
      </c>
      <c r="H2" s="51" t="s">
        <v>40</v>
      </c>
      <c r="I2" s="72">
        <f>ROUND(G3/E3^2,1)</f>
        <v>36.6</v>
      </c>
    </row>
    <row r="3" spans="1:9" x14ac:dyDescent="0.3">
      <c r="E3" s="51">
        <f>E2/100</f>
        <v>1.6669999999999998</v>
      </c>
      <c r="F3" s="51" t="s">
        <v>39</v>
      </c>
      <c r="G3" s="51">
        <f>G2</f>
        <v>101.7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44440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최배환, ID : H1900879)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02일 10:04:13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44440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49</v>
      </c>
      <c r="G12" s="94"/>
      <c r="H12" s="94"/>
      <c r="I12" s="94"/>
      <c r="K12" s="123">
        <f>'개인정보 및 신체계측 입력'!E2</f>
        <v>166.7</v>
      </c>
      <c r="L12" s="124"/>
      <c r="M12" s="117">
        <f>'개인정보 및 신체계측 입력'!G2</f>
        <v>101.7</v>
      </c>
      <c r="N12" s="118"/>
      <c r="O12" s="113" t="s">
        <v>270</v>
      </c>
      <c r="P12" s="107"/>
      <c r="Q12" s="90">
        <f>'개인정보 및 신체계측 입력'!I2</f>
        <v>36.6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최배환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72.706000000000003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10.065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17.228999999999999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15.5</v>
      </c>
      <c r="L72" s="36" t="s">
        <v>52</v>
      </c>
      <c r="M72" s="36">
        <f>ROUND('DRIs DATA'!K8,1)</f>
        <v>8.9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147.69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306.17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194.61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294.52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101.08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802.15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292.61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2021-09-02T01:11:37Z</dcterms:modified>
</cp:coreProperties>
</file>