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<sst xmlns="http://schemas.openxmlformats.org/spreadsheetml/2006/main" count="692" uniqueCount="340">
  <si>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</si>
  <si>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</si>
  <si>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</si>
  <si>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</si>
  <si>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</si>
  <si>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</si>
  <si>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</si>
  <si>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</si>
  <si>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</si>
  <si>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</si>
  <si>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</si>
  <si>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</si>
  <si>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</si>
  <si>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</si>
  <si>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</si>
  <si>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</si>
  <si>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</si>
  <si>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</si>
  <si>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</si>
  <si>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</si>
  <si>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</si>
  <si>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</si>
  <si>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</si>
  <si>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</si>
  <si>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</si>
  <si>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</si>
  <si>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</si>
  <si>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</si>
  <si>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</si>
  <si>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</si>
  <si>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</si>
  <si>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</si>
  <si>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</si>
  <si>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</si>
  <si>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</si>
  <si>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</si>
  <si>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</si>
  <si>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</si>
  <si>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</si>
  <si>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</si>
  <si>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</si>
  <si>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</si>
  <si>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</si>
  <si>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</si>
  <si>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</si>
  <si>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</si>
  <si>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</si>
  <si>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</si>
  <si>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</si>
  <si>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</si>
  <si>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</si>
  <si>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</si>
  <si>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</si>
  <si>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</si>
  <si>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</si>
  <si>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</si>
  <si>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</si>
  <si>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</si>
  <si>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</si>
  <si>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</si>
  <si>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</si>
  <si>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</si>
  <si>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</si>
  <si>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</si>
  <si>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</si>
  <si>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</si>
  <si>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</si>
  <si>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</si>
  <si>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</si>
  <si>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</si>
  <si>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</si>
  <si>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</si>
  <si>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</si>
  <si>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</si>
  <si>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</si>
  <si>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</si>
  <si>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</si>
  <si>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</si>
  <si>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</si>
  <si>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</si>
  <si>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</si>
  <si>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</si>
  <si>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</si>
  <si>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</si>
  <si>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</si>
  <si>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</si>
  <si>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</si>
  <si>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</si>
  <si>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</si>
  <si>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</si>
  <si>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</si>
  <si>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</si>
  <si>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</si>
  <si>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</si>
  <si>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</si>
  <si>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</si>
  <si>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</si>
  <si>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</si>
  <si>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</si>
  <si>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</si>
  <si>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</si>
  <si>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</si>
  <si>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</si>
  <si>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</si>
  <si>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</si>
  <si>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</si>
  <si>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</si>
  <si>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</si>
  <si>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</si>
  <si>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</si>
  <si>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</si>
  <si>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</si>
  <si>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</si>
  <si>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</si>
  <si>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</si>
  <si>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</si>
  <si>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</si>
  <si>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</si>
  <si>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</si>
  <si>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</si>
  <si>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</si>
  <si>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</si>
  <si>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</si>
  <si>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</si>
  <si>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</si>
  <si>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</si>
  <si>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</si>
  <si>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</si>
  <si>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</si>
  <si>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</si>
  <si>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</si>
  <si>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</si>
  <si>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</si>
  <si>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</si>
  <si>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</si>
  <si>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</si>
  <si>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</si>
  <si>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</si>
  <si>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</si>
  <si>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</si>
  <si>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</si>
  <si>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</si>
  <si>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</si>
  <si>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</si>
  <si>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</si>
  <si>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</si>
  <si>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</si>
  <si>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</si>
  <si>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</si>
  <si>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</si>
  <si>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</si>
  <si>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</si>
  <si>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</si>
  <si>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</si>
  <si>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</si>
  <si>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</si>
  <si>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</si>
  <si>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</si>
  <si>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</si>
  <si>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</si>
  <si>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</si>
  <si>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</si>
  <si>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</si>
  <si>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</si>
  <si>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</si>
  <si>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</si>
  <si>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</si>
  <si>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</si>
  <si>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</si>
  <si>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</si>
  <si>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</si>
  <si>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</si>
  <si>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</si>
  <si>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</si>
  <si>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</si>
  <si>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</si>
  <si>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</si>
  <si>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</si>
  <si>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</si>
  <si>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</si>
  <si>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</si>
  <si>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</si>
  <si>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</si>
  <si>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</si>
  <si>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</si>
  <si>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</si>
  <si>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</si>
  <si>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</si>
  <si>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</si>
  <si>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</si>
  <si>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</si>
  <si>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</si>
  <si>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</si>
  <si>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</si>
  <si>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</si>
  <si>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</si>
  <si>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</si>
  <si>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</si>
  <si>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</si>
  <si>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</si>
  <si>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</si>
  <si>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</si>
  <si>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</si>
  <si>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</si>
  <si>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</si>
  <si>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</si>
  <si>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</si>
  <si>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</si>
  <si>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</si>
  <si>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</si>
  <si>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</si>
  <si>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</si>
  <si>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</si>
  <si>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</si>
  <si>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</si>
  <si>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</si>
  <si>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</si>
  <si>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</si>
  <si>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</si>
  <si>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</si>
  <si>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</si>
  <si>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</si>
  <si>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</si>
  <si>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</si>
  <si>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</si>
  <si>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</si>
  <si>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</si>
  <si>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</si>
  <si>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</si>
  <si>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</si>
  <si>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</si>
  <si>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</si>
  <si>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</si>
  <si>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</si>
  <si>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</si>
  <si>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</si>
  <si>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</si>
  <si>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</si>
  <si>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</si>
  <si>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</si>
  <si>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</si>
  <si>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</si>
  <si>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</si>
  <si>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</si>
  <si>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</si>
  <si>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</si>
  <si>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</si>
  <si>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</si>
  <si>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</si>
  <si>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</si>
  <si>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</si>
  <si>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</si>
  <si>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</si>
  <si>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</si>
  <si>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</si>
  <si>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</si>
  <si>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</si>
  <si>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</si>
  <si>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</si>
  <si>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</si>
  <si>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</si>
  <si>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</si>
  <si>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</si>
  <si>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</si>
  <si>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</si>
  <si>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</si>
  <si>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</si>
  <si>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</si>
  <si>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</si>
  <si>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</si>
  <si>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</si>
  <si>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</si>
  <si>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</si>
  <si>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</si>
  <si>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</si>
  <si>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</si>
  <si>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</si>
  <si>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</si>
  <si>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</si>
  <si>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</si>
  <si>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몰리브덴</t>
    <phoneticPr fontId="1" type="noConversion"/>
  </si>
  <si>
    <t>비타민B12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</si>
  <si>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</si>
  <si>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</si>
  <si>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</si>
  <si>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</si>
  <si>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</si>
  <si>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</si>
  <si>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</si>
  <si>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</si>
  <si>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</si>
  <si>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</si>
  <si>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</si>
  <si>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</si>
  <si>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불소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</si>
  <si>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</si>
  <si>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</si>
  <si>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</si>
  <si>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</si>
  <si>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</si>
  <si>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</si>
  <si>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</si>
  <si>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</si>
  <si>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엽산</t>
    <phoneticPr fontId="1" type="noConversion"/>
  </si>
  <si>
    <t>미량 무기질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</si>
  <si>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</si>
  <si>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</si>
  <si>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</si>
  <si>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</si>
  <si>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판토텐산</t>
    <phoneticPr fontId="1" type="noConversion"/>
  </si>
  <si>
    <t>비오틴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</si>
  <si>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</si>
  <si>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</si>
  <si>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</si>
  <si>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</si>
  <si>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망간</t>
    <phoneticPr fontId="1" type="noConversion"/>
  </si>
  <si>
    <t>비타민B6</t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</si>
  <si>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</si>
  <si>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</si>
  <si>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</si>
  <si>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단백질</t>
    <phoneticPr fontId="1" type="noConversion"/>
  </si>
  <si>
    <t>식이섬유</t>
    <phoneticPr fontId="1" type="noConversion"/>
  </si>
  <si>
    <t>섭취량</t>
    <phoneticPr fontId="1" type="noConversion"/>
  </si>
  <si>
    <t>탄수화물</t>
    <phoneticPr fontId="1" type="noConversion"/>
  </si>
  <si>
    <t>권장섭취량</t>
    <phoneticPr fontId="1" type="noConversion"/>
  </si>
  <si>
    <t>비타민K</t>
    <phoneticPr fontId="1" type="noConversion"/>
  </si>
  <si>
    <t>엽산(μg DFE/일)</t>
    <phoneticPr fontId="1" type="noConversion"/>
  </si>
  <si>
    <t>나트륨</t>
    <phoneticPr fontId="1" type="noConversion"/>
  </si>
  <si>
    <t>구리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</si>
  <si>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</si>
  <si>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</si>
  <si>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</si>
  <si>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</si>
  <si>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</si>
  <si>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</si>
  <si>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정민이, ID : H1900887)</t>
  </si>
  <si>
    <t>2021년 09월 07일 14:07:54</t>
  </si>
  <si>
    <t>H1900887</t>
  </si>
  <si>
    <t>정민이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</si>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</sst>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33.602345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503728"/>
        <c:axId val="532506080"/>
      </c:barChart>
      <c:catAx>
        <c:axId val="5325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506080"/>
        <c:crosses val="autoZero"/>
        <c:auto val="1"/>
        <c:lblAlgn val="ctr"/>
        <c:lblOffset val="100"/>
        <c:noMultiLvlLbl val="0"/>
      </c:catAx>
      <c:valAx>
        <c:axId val="532506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50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1.4977632999999999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06392"/>
        <c:axId val="557106784"/>
      </c:barChart>
      <c:catAx>
        <c:axId val="557106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06784"/>
        <c:crosses val="autoZero"/>
        <c:auto val="1"/>
        <c:lblAlgn val="ctr"/>
        <c:lblOffset val="100"/>
        <c:noMultiLvlLbl val="0"/>
      </c:catAx>
      <c:valAx>
        <c:axId val="55710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06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0.73048709999999994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08744"/>
        <c:axId val="557108352"/>
      </c:barChart>
      <c:catAx>
        <c:axId val="557108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08352"/>
        <c:crosses val="autoZero"/>
        <c:auto val="1"/>
        <c:lblAlgn val="ctr"/>
        <c:lblOffset val="100"/>
        <c:noMultiLvlLbl val="0"/>
      </c:catAx>
      <c:valAx>
        <c:axId val="557108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08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619.33720000000005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02080"/>
        <c:axId val="557105608"/>
      </c:barChart>
      <c:catAx>
        <c:axId val="55710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05608"/>
        <c:crosses val="autoZero"/>
        <c:auto val="1"/>
        <c:lblAlgn val="ctr"/>
        <c:lblOffset val="100"/>
        <c:noMultiLvlLbl val="0"/>
      </c:catAx>
      <c:valAx>
        <c:axId val="557105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0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1882.2736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00904"/>
        <c:axId val="557104824"/>
      </c:barChart>
      <c:catAx>
        <c:axId val="55710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04824"/>
        <c:crosses val="autoZero"/>
        <c:auto val="1"/>
        <c:lblAlgn val="ctr"/>
        <c:lblOffset val="100"/>
        <c:noMultiLvlLbl val="0"/>
      </c:catAx>
      <c:valAx>
        <c:axId val="5571048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00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138.13927000000001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09136"/>
        <c:axId val="557101296"/>
      </c:barChart>
      <c:catAx>
        <c:axId val="55710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01296"/>
        <c:crosses val="autoZero"/>
        <c:auto val="1"/>
        <c:lblAlgn val="ctr"/>
        <c:lblOffset val="100"/>
        <c:noMultiLvlLbl val="0"/>
      </c:catAx>
      <c:valAx>
        <c:axId val="557101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0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57.080368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03648"/>
        <c:axId val="557106000"/>
      </c:barChart>
      <c:catAx>
        <c:axId val="55710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06000"/>
        <c:crosses val="autoZero"/>
        <c:auto val="1"/>
        <c:lblAlgn val="ctr"/>
        <c:lblOffset val="100"/>
        <c:noMultiLvlLbl val="0"/>
      </c:catAx>
      <c:valAx>
        <c:axId val="557106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0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5.7700300000000002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10312"/>
        <c:axId val="557107568"/>
      </c:barChart>
      <c:catAx>
        <c:axId val="557110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07568"/>
        <c:crosses val="autoZero"/>
        <c:auto val="1"/>
        <c:lblAlgn val="ctr"/>
        <c:lblOffset val="100"/>
        <c:noMultiLvlLbl val="0"/>
      </c:catAx>
      <c:valAx>
        <c:axId val="557107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10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387.23376000000002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01688"/>
        <c:axId val="557104040"/>
      </c:barChart>
      <c:catAx>
        <c:axId val="557101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04040"/>
        <c:crosses val="autoZero"/>
        <c:auto val="1"/>
        <c:lblAlgn val="ctr"/>
        <c:lblOffset val="100"/>
        <c:noMultiLvlLbl val="0"/>
      </c:catAx>
      <c:valAx>
        <c:axId val="5571040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0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1.0322684E-2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05216"/>
        <c:axId val="557107176"/>
      </c:barChart>
      <c:catAx>
        <c:axId val="55710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07176"/>
        <c:crosses val="autoZero"/>
        <c:auto val="1"/>
        <c:lblAlgn val="ctr"/>
        <c:lblOffset val="100"/>
        <c:noMultiLvlLbl val="0"/>
      </c:catAx>
      <c:valAx>
        <c:axId val="557107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0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1.6583848999999999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11096"/>
        <c:axId val="557102864"/>
      </c:barChart>
      <c:catAx>
        <c:axId val="557111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02864"/>
        <c:crosses val="autoZero"/>
        <c:auto val="1"/>
        <c:lblAlgn val="ctr"/>
        <c:lblOffset val="100"/>
        <c:noMultiLvlLbl val="0"/>
      </c:catAx>
      <c:valAx>
        <c:axId val="557102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11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12.290678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504512"/>
        <c:axId val="532499808"/>
      </c:barChart>
      <c:catAx>
        <c:axId val="53250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499808"/>
        <c:crosses val="autoZero"/>
        <c:auto val="1"/>
        <c:lblAlgn val="ctr"/>
        <c:lblOffset val="100"/>
        <c:noMultiLvlLbl val="0"/>
      </c:catAx>
      <c:valAx>
        <c:axId val="532499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50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70.935455000000005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11880"/>
        <c:axId val="557116192"/>
      </c:barChart>
      <c:catAx>
        <c:axId val="55711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16192"/>
        <c:crosses val="autoZero"/>
        <c:auto val="1"/>
        <c:lblAlgn val="ctr"/>
        <c:lblOffset val="100"/>
        <c:noMultiLvlLbl val="0"/>
      </c:catAx>
      <c:valAx>
        <c:axId val="557116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1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39.466304999999998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15408"/>
        <c:axId val="557113056"/>
      </c:barChart>
      <c:catAx>
        <c:axId val="55711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13056"/>
        <c:crosses val="autoZero"/>
        <c:auto val="1"/>
        <c:lblAlgn val="ctr"/>
        <c:lblOffset val="100"/>
        <c:noMultiLvlLbl val="0"/>
      </c:catAx>
      <c:valAx>
        <c:axId val="557113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1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5.9950000000000001</c:v>
                </c:pt>
                <c:pt idx="1">
                  <c:v>6.8460000000000001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7113840"/>
        <c:axId val="557113448"/>
      </c:barChart>
      <c:catAx>
        <c:axId val="55711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13448"/>
        <c:crosses val="autoZero"/>
        <c:auto val="1"/>
        <c:lblAlgn val="ctr"/>
        <c:lblOffset val="100"/>
        <c:noMultiLvlLbl val="0"/>
      </c:catAx>
      <c:valAx>
        <c:axId val="55711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1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5.3916535000000003</c:v>
                </c:pt>
                <c:pt idx="1">
                  <c:v>5.0193329999999996</c:v>
                </c:pt>
                <c:pt idx="2">
                  <c:v>3.2100996999999998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222.47175999999999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15016"/>
        <c:axId val="558465312"/>
      </c:barChart>
      <c:catAx>
        <c:axId val="55711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465312"/>
        <c:crosses val="autoZero"/>
        <c:auto val="1"/>
        <c:lblAlgn val="ctr"/>
        <c:lblOffset val="100"/>
        <c:noMultiLvlLbl val="0"/>
      </c:catAx>
      <c:valAx>
        <c:axId val="558465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15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7.2973049999999997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464528"/>
        <c:axId val="558457080"/>
      </c:barChart>
      <c:catAx>
        <c:axId val="55846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457080"/>
        <c:crosses val="autoZero"/>
        <c:auto val="1"/>
        <c:lblAlgn val="ctr"/>
        <c:lblOffset val="100"/>
        <c:noMultiLvlLbl val="0"/>
      </c:catAx>
      <c:valAx>
        <c:axId val="558457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46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78.191999999999993</c:v>
                </c:pt>
                <c:pt idx="1">
                  <c:v>9.2370000000000001</c:v>
                </c:pt>
                <c:pt idx="2">
                  <c:v>12.57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8467272"/>
        <c:axId val="558457864"/>
      </c:barChart>
      <c:catAx>
        <c:axId val="558467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457864"/>
        <c:crosses val="autoZero"/>
        <c:auto val="1"/>
        <c:lblAlgn val="ctr"/>
        <c:lblOffset val="100"/>
        <c:noMultiLvlLbl val="0"/>
      </c:catAx>
      <c:valAx>
        <c:axId val="558457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467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1189.347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468840"/>
        <c:axId val="558462176"/>
      </c:barChart>
      <c:catAx>
        <c:axId val="55846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462176"/>
        <c:crosses val="autoZero"/>
        <c:auto val="1"/>
        <c:lblAlgn val="ctr"/>
        <c:lblOffset val="100"/>
        <c:noMultiLvlLbl val="0"/>
      </c:catAx>
      <c:valAx>
        <c:axId val="558462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468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43.050246999999999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464136"/>
        <c:axId val="558468448"/>
      </c:barChart>
      <c:catAx>
        <c:axId val="55846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468448"/>
        <c:crosses val="autoZero"/>
        <c:auto val="1"/>
        <c:lblAlgn val="ctr"/>
        <c:lblOffset val="100"/>
        <c:noMultiLvlLbl val="0"/>
      </c:catAx>
      <c:valAx>
        <c:axId val="558468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464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277.84998000000002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462960"/>
        <c:axId val="558459432"/>
      </c:barChart>
      <c:catAx>
        <c:axId val="55846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459432"/>
        <c:crosses val="autoZero"/>
        <c:auto val="1"/>
        <c:lblAlgn val="ctr"/>
        <c:lblOffset val="100"/>
        <c:noMultiLvlLbl val="0"/>
      </c:catAx>
      <c:valAx>
        <c:axId val="558459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46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1.9538751999999999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504120"/>
        <c:axId val="532508040"/>
      </c:barChart>
      <c:catAx>
        <c:axId val="53250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508040"/>
        <c:crosses val="autoZero"/>
        <c:auto val="1"/>
        <c:lblAlgn val="ctr"/>
        <c:lblOffset val="100"/>
        <c:noMultiLvlLbl val="0"/>
      </c:catAx>
      <c:valAx>
        <c:axId val="532508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504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2546.2964000000002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466880"/>
        <c:axId val="558465704"/>
      </c:barChart>
      <c:catAx>
        <c:axId val="55846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465704"/>
        <c:crosses val="autoZero"/>
        <c:auto val="1"/>
        <c:lblAlgn val="ctr"/>
        <c:lblOffset val="100"/>
        <c:noMultiLvlLbl val="0"/>
      </c:catAx>
      <c:valAx>
        <c:axId val="558465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46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6.4545484000000002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460216"/>
        <c:axId val="558460608"/>
      </c:barChart>
      <c:catAx>
        <c:axId val="558460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460608"/>
        <c:crosses val="autoZero"/>
        <c:auto val="1"/>
        <c:lblAlgn val="ctr"/>
        <c:lblOffset val="100"/>
        <c:noMultiLvlLbl val="0"/>
      </c:catAx>
      <c:valAx>
        <c:axId val="558460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460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0.85591286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461392"/>
        <c:axId val="558461784"/>
      </c:barChart>
      <c:catAx>
        <c:axId val="55846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461784"/>
        <c:crosses val="autoZero"/>
        <c:auto val="1"/>
        <c:lblAlgn val="ctr"/>
        <c:lblOffset val="100"/>
        <c:noMultiLvlLbl val="0"/>
      </c:catAx>
      <c:valAx>
        <c:axId val="558461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46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89.302314999999993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500592"/>
        <c:axId val="532504904"/>
      </c:barChart>
      <c:catAx>
        <c:axId val="53250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504904"/>
        <c:crosses val="autoZero"/>
        <c:auto val="1"/>
        <c:lblAlgn val="ctr"/>
        <c:lblOffset val="100"/>
        <c:noMultiLvlLbl val="0"/>
      </c:catAx>
      <c:valAx>
        <c:axId val="532504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50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0.68968620000000003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506472"/>
        <c:axId val="532507256"/>
      </c:barChart>
      <c:catAx>
        <c:axId val="53250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507256"/>
        <c:crosses val="autoZero"/>
        <c:auto val="1"/>
        <c:lblAlgn val="ctr"/>
        <c:lblOffset val="100"/>
        <c:noMultiLvlLbl val="0"/>
      </c:catAx>
      <c:valAx>
        <c:axId val="532507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506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7.9245229999999998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502552"/>
        <c:axId val="532503336"/>
      </c:barChart>
      <c:catAx>
        <c:axId val="5325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503336"/>
        <c:crosses val="autoZero"/>
        <c:auto val="1"/>
        <c:lblAlgn val="ctr"/>
        <c:lblOffset val="100"/>
        <c:noMultiLvlLbl val="0"/>
      </c:catAx>
      <c:valAx>
        <c:axId val="532503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502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0.85591286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511568"/>
        <c:axId val="532510000"/>
      </c:barChart>
      <c:catAx>
        <c:axId val="53251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510000"/>
        <c:crosses val="autoZero"/>
        <c:auto val="1"/>
        <c:lblAlgn val="ctr"/>
        <c:lblOffset val="100"/>
        <c:noMultiLvlLbl val="0"/>
      </c:catAx>
      <c:valAx>
        <c:axId val="532510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51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236.35962000000001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508824"/>
        <c:axId val="532509608"/>
      </c:barChart>
      <c:catAx>
        <c:axId val="53250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509608"/>
        <c:crosses val="autoZero"/>
        <c:auto val="1"/>
        <c:lblAlgn val="ctr"/>
        <c:lblOffset val="100"/>
        <c:noMultiLvlLbl val="0"/>
      </c:catAx>
      <c:valAx>
        <c:axId val="532509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50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4.0536459999999996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509216"/>
        <c:axId val="532510392"/>
      </c:barChart>
      <c:catAx>
        <c:axId val="53250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510392"/>
        <c:crosses val="autoZero"/>
        <c:auto val="1"/>
        <c:lblAlgn val="ctr"/>
        <c:lblOffset val="100"/>
        <c:noMultiLvlLbl val="0"/>
      </c:catAx>
      <c:valAx>
        <c:axId val="532510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50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정민이, ID : H1900887)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07일 14:07:54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1900</v>
      </c>
      <c r="C6" s="59">
        <f>'DRIs DATA 입력'!C6</f>
        <v>1189.347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33.602345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12.290678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78.191999999999993</v>
      </c>
      <c r="G8" s="59">
        <f>'DRIs DATA 입력'!G8</f>
        <v>9.2370000000000001</v>
      </c>
      <c r="H8" s="59">
        <f>'DRIs DATA 입력'!H8</f>
        <v>12.57</v>
      </c>
      <c r="I8" s="46"/>
      <c r="J8" s="59" t="s">
        <v>215</v>
      </c>
      <c r="K8" s="59">
        <f>'DRIs DATA 입력'!K8</f>
        <v>5.9950000000000001</v>
      </c>
      <c r="L8" s="59">
        <f>'DRIs DATA 입력'!L8</f>
        <v>6.8460000000000001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222.47175999999999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7.2973049999999997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1.9538751999999999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89.302314999999993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43.050246999999999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0.82174519999999995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0.68968620000000003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7.9245229999999998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0.85591286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236.35962000000001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4.0536459999999996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1.4977632999999999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0.73048709999999994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277.84998000000002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619.33720000000005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2546.2964000000002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1882.2736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138.13927000000001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57.080368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6.4545484000000002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5.7700300000000002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387.23376000000002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1.0322684E-2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1.6583848999999999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70.935455000000005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39.466304999999998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60" sqref="I6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317</v>
      </c>
      <c r="B1" s="61" t="s">
        <v>335</v>
      </c>
      <c r="G1" s="62" t="s">
        <v>295</v>
      </c>
      <c r="H1" s="61" t="s">
        <v>336</v>
      </c>
    </row>
    <row r="3" spans="1:27" x14ac:dyDescent="0.3">
      <c r="A3" s="68" t="s">
        <v>284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318</v>
      </c>
      <c r="B4" s="67"/>
      <c r="C4" s="67"/>
      <c r="E4" s="69" t="s">
        <v>319</v>
      </c>
      <c r="F4" s="70"/>
      <c r="G4" s="70"/>
      <c r="H4" s="71"/>
      <c r="J4" s="69" t="s">
        <v>305</v>
      </c>
      <c r="K4" s="70"/>
      <c r="L4" s="71"/>
      <c r="N4" s="67" t="s">
        <v>320</v>
      </c>
      <c r="O4" s="67"/>
      <c r="P4" s="67"/>
      <c r="Q4" s="67"/>
      <c r="R4" s="67"/>
      <c r="S4" s="67"/>
      <c r="U4" s="67" t="s">
        <v>321</v>
      </c>
      <c r="V4" s="67"/>
      <c r="W4" s="67"/>
      <c r="X4" s="67"/>
      <c r="Y4" s="67"/>
      <c r="Z4" s="67"/>
    </row>
    <row r="5" spans="1:27" x14ac:dyDescent="0.3">
      <c r="A5" s="65"/>
      <c r="B5" s="65" t="s">
        <v>285</v>
      </c>
      <c r="C5" s="65" t="s">
        <v>322</v>
      </c>
      <c r="E5" s="65"/>
      <c r="F5" s="65" t="s">
        <v>323</v>
      </c>
      <c r="G5" s="65" t="s">
        <v>286</v>
      </c>
      <c r="H5" s="65" t="s">
        <v>320</v>
      </c>
      <c r="J5" s="65"/>
      <c r="K5" s="65" t="s">
        <v>306</v>
      </c>
      <c r="L5" s="65" t="s">
        <v>287</v>
      </c>
      <c r="N5" s="65"/>
      <c r="O5" s="65" t="s">
        <v>288</v>
      </c>
      <c r="P5" s="65" t="s">
        <v>324</v>
      </c>
      <c r="Q5" s="65" t="s">
        <v>282</v>
      </c>
      <c r="R5" s="65" t="s">
        <v>296</v>
      </c>
      <c r="S5" s="65" t="s">
        <v>322</v>
      </c>
      <c r="U5" s="65"/>
      <c r="V5" s="65" t="s">
        <v>288</v>
      </c>
      <c r="W5" s="65" t="s">
        <v>324</v>
      </c>
      <c r="X5" s="65" t="s">
        <v>282</v>
      </c>
      <c r="Y5" s="65" t="s">
        <v>296</v>
      </c>
      <c r="Z5" s="65" t="s">
        <v>322</v>
      </c>
    </row>
    <row r="6" spans="1:27" x14ac:dyDescent="0.3">
      <c r="A6" s="65" t="s">
        <v>318</v>
      </c>
      <c r="B6" s="65">
        <v>1900</v>
      </c>
      <c r="C6" s="65">
        <v>1189.347</v>
      </c>
      <c r="E6" s="65" t="s">
        <v>283</v>
      </c>
      <c r="F6" s="65">
        <v>55</v>
      </c>
      <c r="G6" s="65">
        <v>15</v>
      </c>
      <c r="H6" s="65">
        <v>7</v>
      </c>
      <c r="J6" s="65" t="s">
        <v>283</v>
      </c>
      <c r="K6" s="65">
        <v>0.1</v>
      </c>
      <c r="L6" s="65">
        <v>4</v>
      </c>
      <c r="N6" s="65" t="s">
        <v>297</v>
      </c>
      <c r="O6" s="65">
        <v>40</v>
      </c>
      <c r="P6" s="65">
        <v>50</v>
      </c>
      <c r="Q6" s="65">
        <v>0</v>
      </c>
      <c r="R6" s="65">
        <v>0</v>
      </c>
      <c r="S6" s="65">
        <v>33.602345</v>
      </c>
      <c r="U6" s="65" t="s">
        <v>277</v>
      </c>
      <c r="V6" s="65">
        <v>0</v>
      </c>
      <c r="W6" s="65">
        <v>0</v>
      </c>
      <c r="X6" s="65">
        <v>20</v>
      </c>
      <c r="Y6" s="65">
        <v>0</v>
      </c>
      <c r="Z6" s="65">
        <v>12.290678</v>
      </c>
    </row>
    <row r="7" spans="1:27" x14ac:dyDescent="0.3">
      <c r="E7" s="65" t="s">
        <v>289</v>
      </c>
      <c r="F7" s="65">
        <v>65</v>
      </c>
      <c r="G7" s="65">
        <v>30</v>
      </c>
      <c r="H7" s="65">
        <v>20</v>
      </c>
      <c r="J7" s="65" t="s">
        <v>289</v>
      </c>
      <c r="K7" s="65">
        <v>1</v>
      </c>
      <c r="L7" s="65">
        <v>10</v>
      </c>
    </row>
    <row r="8" spans="1:27" x14ac:dyDescent="0.3">
      <c r="E8" s="65" t="s">
        <v>298</v>
      </c>
      <c r="F8" s="65">
        <v>78.191999999999993</v>
      </c>
      <c r="G8" s="65">
        <v>9.2370000000000001</v>
      </c>
      <c r="H8" s="65">
        <v>12.57</v>
      </c>
      <c r="J8" s="65" t="s">
        <v>298</v>
      </c>
      <c r="K8" s="65">
        <v>5.9950000000000001</v>
      </c>
      <c r="L8" s="65">
        <v>6.8460000000000001</v>
      </c>
    </row>
    <row r="13" spans="1:27" x14ac:dyDescent="0.3">
      <c r="A13" s="66" t="s">
        <v>299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290</v>
      </c>
      <c r="B14" s="67"/>
      <c r="C14" s="67"/>
      <c r="D14" s="67"/>
      <c r="E14" s="67"/>
      <c r="F14" s="67"/>
      <c r="H14" s="67" t="s">
        <v>291</v>
      </c>
      <c r="I14" s="67"/>
      <c r="J14" s="67"/>
      <c r="K14" s="67"/>
      <c r="L14" s="67"/>
      <c r="M14" s="67"/>
      <c r="O14" s="67" t="s">
        <v>278</v>
      </c>
      <c r="P14" s="67"/>
      <c r="Q14" s="67"/>
      <c r="R14" s="67"/>
      <c r="S14" s="67"/>
      <c r="T14" s="67"/>
      <c r="V14" s="67" t="s">
        <v>325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288</v>
      </c>
      <c r="C15" s="65" t="s">
        <v>324</v>
      </c>
      <c r="D15" s="65" t="s">
        <v>282</v>
      </c>
      <c r="E15" s="65" t="s">
        <v>296</v>
      </c>
      <c r="F15" s="65" t="s">
        <v>322</v>
      </c>
      <c r="H15" s="65"/>
      <c r="I15" s="65" t="s">
        <v>288</v>
      </c>
      <c r="J15" s="65" t="s">
        <v>324</v>
      </c>
      <c r="K15" s="65" t="s">
        <v>282</v>
      </c>
      <c r="L15" s="65" t="s">
        <v>296</v>
      </c>
      <c r="M15" s="65" t="s">
        <v>322</v>
      </c>
      <c r="O15" s="65"/>
      <c r="P15" s="65" t="s">
        <v>288</v>
      </c>
      <c r="Q15" s="65" t="s">
        <v>324</v>
      </c>
      <c r="R15" s="65" t="s">
        <v>282</v>
      </c>
      <c r="S15" s="65" t="s">
        <v>296</v>
      </c>
      <c r="T15" s="65" t="s">
        <v>322</v>
      </c>
      <c r="V15" s="65"/>
      <c r="W15" s="65" t="s">
        <v>288</v>
      </c>
      <c r="X15" s="65" t="s">
        <v>324</v>
      </c>
      <c r="Y15" s="65" t="s">
        <v>282</v>
      </c>
      <c r="Z15" s="65" t="s">
        <v>296</v>
      </c>
      <c r="AA15" s="65" t="s">
        <v>322</v>
      </c>
    </row>
    <row r="16" spans="1:27" x14ac:dyDescent="0.3">
      <c r="A16" s="65" t="s">
        <v>300</v>
      </c>
      <c r="B16" s="65">
        <v>450</v>
      </c>
      <c r="C16" s="65">
        <v>650</v>
      </c>
      <c r="D16" s="65">
        <v>0</v>
      </c>
      <c r="E16" s="65">
        <v>3000</v>
      </c>
      <c r="F16" s="65">
        <v>222.47175999999999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7.2973049999999997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1.9538751999999999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89.302314999999993</v>
      </c>
    </row>
    <row r="23" spans="1:62" x14ac:dyDescent="0.3">
      <c r="A23" s="66" t="s">
        <v>301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307</v>
      </c>
      <c r="B24" s="67"/>
      <c r="C24" s="67"/>
      <c r="D24" s="67"/>
      <c r="E24" s="67"/>
      <c r="F24" s="67"/>
      <c r="H24" s="67" t="s">
        <v>292</v>
      </c>
      <c r="I24" s="67"/>
      <c r="J24" s="67"/>
      <c r="K24" s="67"/>
      <c r="L24" s="67"/>
      <c r="M24" s="67"/>
      <c r="O24" s="67" t="s">
        <v>302</v>
      </c>
      <c r="P24" s="67"/>
      <c r="Q24" s="67"/>
      <c r="R24" s="67"/>
      <c r="S24" s="67"/>
      <c r="T24" s="67"/>
      <c r="V24" s="67" t="s">
        <v>308</v>
      </c>
      <c r="W24" s="67"/>
      <c r="X24" s="67"/>
      <c r="Y24" s="67"/>
      <c r="Z24" s="67"/>
      <c r="AA24" s="67"/>
      <c r="AC24" s="67" t="s">
        <v>316</v>
      </c>
      <c r="AD24" s="67"/>
      <c r="AE24" s="67"/>
      <c r="AF24" s="67"/>
      <c r="AG24" s="67"/>
      <c r="AH24" s="67"/>
      <c r="AJ24" s="67" t="s">
        <v>303</v>
      </c>
      <c r="AK24" s="67"/>
      <c r="AL24" s="67"/>
      <c r="AM24" s="67"/>
      <c r="AN24" s="67"/>
      <c r="AO24" s="67"/>
      <c r="AQ24" s="67" t="s">
        <v>281</v>
      </c>
      <c r="AR24" s="67"/>
      <c r="AS24" s="67"/>
      <c r="AT24" s="67"/>
      <c r="AU24" s="67"/>
      <c r="AV24" s="67"/>
      <c r="AX24" s="67" t="s">
        <v>309</v>
      </c>
      <c r="AY24" s="67"/>
      <c r="AZ24" s="67"/>
      <c r="BA24" s="67"/>
      <c r="BB24" s="67"/>
      <c r="BC24" s="67"/>
      <c r="BE24" s="67" t="s">
        <v>310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288</v>
      </c>
      <c r="C25" s="65" t="s">
        <v>324</v>
      </c>
      <c r="D25" s="65" t="s">
        <v>282</v>
      </c>
      <c r="E25" s="65" t="s">
        <v>296</v>
      </c>
      <c r="F25" s="65" t="s">
        <v>322</v>
      </c>
      <c r="H25" s="65"/>
      <c r="I25" s="65" t="s">
        <v>288</v>
      </c>
      <c r="J25" s="65" t="s">
        <v>324</v>
      </c>
      <c r="K25" s="65" t="s">
        <v>282</v>
      </c>
      <c r="L25" s="65" t="s">
        <v>296</v>
      </c>
      <c r="M25" s="65" t="s">
        <v>322</v>
      </c>
      <c r="O25" s="65"/>
      <c r="P25" s="65" t="s">
        <v>288</v>
      </c>
      <c r="Q25" s="65" t="s">
        <v>324</v>
      </c>
      <c r="R25" s="65" t="s">
        <v>282</v>
      </c>
      <c r="S25" s="65" t="s">
        <v>296</v>
      </c>
      <c r="T25" s="65" t="s">
        <v>322</v>
      </c>
      <c r="V25" s="65"/>
      <c r="W25" s="65" t="s">
        <v>288</v>
      </c>
      <c r="X25" s="65" t="s">
        <v>324</v>
      </c>
      <c r="Y25" s="65" t="s">
        <v>282</v>
      </c>
      <c r="Z25" s="65" t="s">
        <v>296</v>
      </c>
      <c r="AA25" s="65" t="s">
        <v>322</v>
      </c>
      <c r="AC25" s="65"/>
      <c r="AD25" s="65" t="s">
        <v>288</v>
      </c>
      <c r="AE25" s="65" t="s">
        <v>324</v>
      </c>
      <c r="AF25" s="65" t="s">
        <v>282</v>
      </c>
      <c r="AG25" s="65" t="s">
        <v>296</v>
      </c>
      <c r="AH25" s="65" t="s">
        <v>322</v>
      </c>
      <c r="AJ25" s="65"/>
      <c r="AK25" s="65" t="s">
        <v>288</v>
      </c>
      <c r="AL25" s="65" t="s">
        <v>324</v>
      </c>
      <c r="AM25" s="65" t="s">
        <v>282</v>
      </c>
      <c r="AN25" s="65" t="s">
        <v>296</v>
      </c>
      <c r="AO25" s="65" t="s">
        <v>322</v>
      </c>
      <c r="AQ25" s="65"/>
      <c r="AR25" s="65" t="s">
        <v>288</v>
      </c>
      <c r="AS25" s="65" t="s">
        <v>324</v>
      </c>
      <c r="AT25" s="65" t="s">
        <v>282</v>
      </c>
      <c r="AU25" s="65" t="s">
        <v>296</v>
      </c>
      <c r="AV25" s="65" t="s">
        <v>322</v>
      </c>
      <c r="AX25" s="65"/>
      <c r="AY25" s="65" t="s">
        <v>288</v>
      </c>
      <c r="AZ25" s="65" t="s">
        <v>324</v>
      </c>
      <c r="BA25" s="65" t="s">
        <v>282</v>
      </c>
      <c r="BB25" s="65" t="s">
        <v>296</v>
      </c>
      <c r="BC25" s="65" t="s">
        <v>322</v>
      </c>
      <c r="BE25" s="65"/>
      <c r="BF25" s="65" t="s">
        <v>288</v>
      </c>
      <c r="BG25" s="65" t="s">
        <v>324</v>
      </c>
      <c r="BH25" s="65" t="s">
        <v>282</v>
      </c>
      <c r="BI25" s="65" t="s">
        <v>296</v>
      </c>
      <c r="BJ25" s="65" t="s">
        <v>322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43.050246999999999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0.82174519999999995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0.68968620000000003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7.9245229999999998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0.85591286</v>
      </c>
      <c r="AJ26" s="65" t="s">
        <v>326</v>
      </c>
      <c r="AK26" s="65">
        <v>320</v>
      </c>
      <c r="AL26" s="65">
        <v>400</v>
      </c>
      <c r="AM26" s="65">
        <v>0</v>
      </c>
      <c r="AN26" s="65">
        <v>1000</v>
      </c>
      <c r="AO26" s="65">
        <v>236.35962000000001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4.0536459999999996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1.4977632999999999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0.73048709999999994</v>
      </c>
    </row>
    <row r="33" spans="1:68" x14ac:dyDescent="0.3">
      <c r="A33" s="66" t="s">
        <v>293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311</v>
      </c>
      <c r="I34" s="67"/>
      <c r="J34" s="67"/>
      <c r="K34" s="67"/>
      <c r="L34" s="67"/>
      <c r="M34" s="67"/>
      <c r="O34" s="67" t="s">
        <v>327</v>
      </c>
      <c r="P34" s="67"/>
      <c r="Q34" s="67"/>
      <c r="R34" s="67"/>
      <c r="S34" s="67"/>
      <c r="T34" s="67"/>
      <c r="V34" s="67" t="s">
        <v>312</v>
      </c>
      <c r="W34" s="67"/>
      <c r="X34" s="67"/>
      <c r="Y34" s="67"/>
      <c r="Z34" s="67"/>
      <c r="AA34" s="67"/>
      <c r="AC34" s="67" t="s">
        <v>313</v>
      </c>
      <c r="AD34" s="67"/>
      <c r="AE34" s="67"/>
      <c r="AF34" s="67"/>
      <c r="AG34" s="67"/>
      <c r="AH34" s="67"/>
      <c r="AJ34" s="67" t="s">
        <v>279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288</v>
      </c>
      <c r="C35" s="65" t="s">
        <v>324</v>
      </c>
      <c r="D35" s="65" t="s">
        <v>282</v>
      </c>
      <c r="E35" s="65" t="s">
        <v>296</v>
      </c>
      <c r="F35" s="65" t="s">
        <v>322</v>
      </c>
      <c r="H35" s="65"/>
      <c r="I35" s="65" t="s">
        <v>288</v>
      </c>
      <c r="J35" s="65" t="s">
        <v>324</v>
      </c>
      <c r="K35" s="65" t="s">
        <v>282</v>
      </c>
      <c r="L35" s="65" t="s">
        <v>296</v>
      </c>
      <c r="M35" s="65" t="s">
        <v>322</v>
      </c>
      <c r="O35" s="65"/>
      <c r="P35" s="65" t="s">
        <v>288</v>
      </c>
      <c r="Q35" s="65" t="s">
        <v>324</v>
      </c>
      <c r="R35" s="65" t="s">
        <v>282</v>
      </c>
      <c r="S35" s="65" t="s">
        <v>296</v>
      </c>
      <c r="T35" s="65" t="s">
        <v>322</v>
      </c>
      <c r="V35" s="65"/>
      <c r="W35" s="65" t="s">
        <v>288</v>
      </c>
      <c r="X35" s="65" t="s">
        <v>324</v>
      </c>
      <c r="Y35" s="65" t="s">
        <v>282</v>
      </c>
      <c r="Z35" s="65" t="s">
        <v>296</v>
      </c>
      <c r="AA35" s="65" t="s">
        <v>322</v>
      </c>
      <c r="AC35" s="65"/>
      <c r="AD35" s="65" t="s">
        <v>288</v>
      </c>
      <c r="AE35" s="65" t="s">
        <v>324</v>
      </c>
      <c r="AF35" s="65" t="s">
        <v>282</v>
      </c>
      <c r="AG35" s="65" t="s">
        <v>296</v>
      </c>
      <c r="AH35" s="65" t="s">
        <v>322</v>
      </c>
      <c r="AJ35" s="65"/>
      <c r="AK35" s="65" t="s">
        <v>288</v>
      </c>
      <c r="AL35" s="65" t="s">
        <v>324</v>
      </c>
      <c r="AM35" s="65" t="s">
        <v>282</v>
      </c>
      <c r="AN35" s="65" t="s">
        <v>296</v>
      </c>
      <c r="AO35" s="65" t="s">
        <v>322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277.84998000000002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619.33720000000005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2546.2964000000002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1882.2736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138.13927000000001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57.080368</v>
      </c>
    </row>
    <row r="43" spans="1:68" x14ac:dyDescent="0.3">
      <c r="A43" s="66" t="s">
        <v>304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314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328</v>
      </c>
      <c r="P44" s="67"/>
      <c r="Q44" s="67"/>
      <c r="R44" s="67"/>
      <c r="S44" s="67"/>
      <c r="T44" s="67"/>
      <c r="V44" s="67" t="s">
        <v>294</v>
      </c>
      <c r="W44" s="67"/>
      <c r="X44" s="67"/>
      <c r="Y44" s="67"/>
      <c r="Z44" s="67"/>
      <c r="AA44" s="67"/>
      <c r="AC44" s="67" t="s">
        <v>315</v>
      </c>
      <c r="AD44" s="67"/>
      <c r="AE44" s="67"/>
      <c r="AF44" s="67"/>
      <c r="AG44" s="67"/>
      <c r="AH44" s="67"/>
      <c r="AJ44" s="67" t="s">
        <v>329</v>
      </c>
      <c r="AK44" s="67"/>
      <c r="AL44" s="67"/>
      <c r="AM44" s="67"/>
      <c r="AN44" s="67"/>
      <c r="AO44" s="67"/>
      <c r="AQ44" s="67" t="s">
        <v>330</v>
      </c>
      <c r="AR44" s="67"/>
      <c r="AS44" s="67"/>
      <c r="AT44" s="67"/>
      <c r="AU44" s="67"/>
      <c r="AV44" s="67"/>
      <c r="AX44" s="67" t="s">
        <v>280</v>
      </c>
      <c r="AY44" s="67"/>
      <c r="AZ44" s="67"/>
      <c r="BA44" s="67"/>
      <c r="BB44" s="67"/>
      <c r="BC44" s="67"/>
      <c r="BE44" s="67" t="s">
        <v>331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288</v>
      </c>
      <c r="C45" s="65" t="s">
        <v>324</v>
      </c>
      <c r="D45" s="65" t="s">
        <v>282</v>
      </c>
      <c r="E45" s="65" t="s">
        <v>296</v>
      </c>
      <c r="F45" s="65" t="s">
        <v>322</v>
      </c>
      <c r="H45" s="65"/>
      <c r="I45" s="65" t="s">
        <v>288</v>
      </c>
      <c r="J45" s="65" t="s">
        <v>324</v>
      </c>
      <c r="K45" s="65" t="s">
        <v>282</v>
      </c>
      <c r="L45" s="65" t="s">
        <v>296</v>
      </c>
      <c r="M45" s="65" t="s">
        <v>322</v>
      </c>
      <c r="O45" s="65"/>
      <c r="P45" s="65" t="s">
        <v>288</v>
      </c>
      <c r="Q45" s="65" t="s">
        <v>324</v>
      </c>
      <c r="R45" s="65" t="s">
        <v>282</v>
      </c>
      <c r="S45" s="65" t="s">
        <v>296</v>
      </c>
      <c r="T45" s="65" t="s">
        <v>322</v>
      </c>
      <c r="V45" s="65"/>
      <c r="W45" s="65" t="s">
        <v>288</v>
      </c>
      <c r="X45" s="65" t="s">
        <v>324</v>
      </c>
      <c r="Y45" s="65" t="s">
        <v>282</v>
      </c>
      <c r="Z45" s="65" t="s">
        <v>296</v>
      </c>
      <c r="AA45" s="65" t="s">
        <v>322</v>
      </c>
      <c r="AC45" s="65"/>
      <c r="AD45" s="65" t="s">
        <v>288</v>
      </c>
      <c r="AE45" s="65" t="s">
        <v>324</v>
      </c>
      <c r="AF45" s="65" t="s">
        <v>282</v>
      </c>
      <c r="AG45" s="65" t="s">
        <v>296</v>
      </c>
      <c r="AH45" s="65" t="s">
        <v>322</v>
      </c>
      <c r="AJ45" s="65"/>
      <c r="AK45" s="65" t="s">
        <v>288</v>
      </c>
      <c r="AL45" s="65" t="s">
        <v>324</v>
      </c>
      <c r="AM45" s="65" t="s">
        <v>282</v>
      </c>
      <c r="AN45" s="65" t="s">
        <v>296</v>
      </c>
      <c r="AO45" s="65" t="s">
        <v>322</v>
      </c>
      <c r="AQ45" s="65"/>
      <c r="AR45" s="65" t="s">
        <v>288</v>
      </c>
      <c r="AS45" s="65" t="s">
        <v>324</v>
      </c>
      <c r="AT45" s="65" t="s">
        <v>282</v>
      </c>
      <c r="AU45" s="65" t="s">
        <v>296</v>
      </c>
      <c r="AV45" s="65" t="s">
        <v>322</v>
      </c>
      <c r="AX45" s="65"/>
      <c r="AY45" s="65" t="s">
        <v>288</v>
      </c>
      <c r="AZ45" s="65" t="s">
        <v>324</v>
      </c>
      <c r="BA45" s="65" t="s">
        <v>282</v>
      </c>
      <c r="BB45" s="65" t="s">
        <v>296</v>
      </c>
      <c r="BC45" s="65" t="s">
        <v>322</v>
      </c>
      <c r="BE45" s="65"/>
      <c r="BF45" s="65" t="s">
        <v>288</v>
      </c>
      <c r="BG45" s="65" t="s">
        <v>324</v>
      </c>
      <c r="BH45" s="65" t="s">
        <v>282</v>
      </c>
      <c r="BI45" s="65" t="s">
        <v>296</v>
      </c>
      <c r="BJ45" s="65" t="s">
        <v>322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6.4545484000000002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5.7700300000000002</v>
      </c>
      <c r="O46" s="65" t="s">
        <v>332</v>
      </c>
      <c r="P46" s="65">
        <v>600</v>
      </c>
      <c r="Q46" s="65">
        <v>800</v>
      </c>
      <c r="R46" s="65">
        <v>0</v>
      </c>
      <c r="S46" s="65">
        <v>10000</v>
      </c>
      <c r="T46" s="65">
        <v>387.23376000000002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1.0322684E-2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1.6583848999999999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70.935455000000005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39.466304999999998</v>
      </c>
      <c r="AX46" s="65" t="s">
        <v>333</v>
      </c>
      <c r="AY46" s="65"/>
      <c r="AZ46" s="65"/>
      <c r="BA46" s="65"/>
      <c r="BB46" s="65"/>
      <c r="BC46" s="65"/>
      <c r="BE46" s="65" t="s">
        <v>334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36" sqref="G3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337</v>
      </c>
      <c r="B2" s="61" t="s">
        <v>338</v>
      </c>
      <c r="C2" s="61" t="s">
        <v>339</v>
      </c>
      <c r="D2" s="61">
        <v>49</v>
      </c>
      <c r="E2" s="61">
        <v>1189.347</v>
      </c>
      <c r="F2" s="61">
        <v>209.02187000000001</v>
      </c>
      <c r="G2" s="61">
        <v>24.693180000000002</v>
      </c>
      <c r="H2" s="61">
        <v>15.007312000000001</v>
      </c>
      <c r="I2" s="61">
        <v>9.6858679999999993</v>
      </c>
      <c r="J2" s="61">
        <v>33.602345</v>
      </c>
      <c r="K2" s="61">
        <v>20.313019000000001</v>
      </c>
      <c r="L2" s="61">
        <v>13.289326000000001</v>
      </c>
      <c r="M2" s="61">
        <v>12.290678</v>
      </c>
      <c r="N2" s="61">
        <v>1.0377706</v>
      </c>
      <c r="O2" s="61">
        <v>6.3749640000000003</v>
      </c>
      <c r="P2" s="61">
        <v>621.03423999999995</v>
      </c>
      <c r="Q2" s="61">
        <v>12.082881</v>
      </c>
      <c r="R2" s="61">
        <v>222.47175999999999</v>
      </c>
      <c r="S2" s="61">
        <v>61.339570000000002</v>
      </c>
      <c r="T2" s="61">
        <v>1933.5862999999999</v>
      </c>
      <c r="U2" s="61">
        <v>1.9538751999999999</v>
      </c>
      <c r="V2" s="61">
        <v>7.2973049999999997</v>
      </c>
      <c r="W2" s="61">
        <v>89.302314999999993</v>
      </c>
      <c r="X2" s="61">
        <v>43.050246999999999</v>
      </c>
      <c r="Y2" s="61">
        <v>0.82174519999999995</v>
      </c>
      <c r="Z2" s="61">
        <v>0.68968620000000003</v>
      </c>
      <c r="AA2" s="61">
        <v>7.9245229999999998</v>
      </c>
      <c r="AB2" s="61">
        <v>0.85591286</v>
      </c>
      <c r="AC2" s="61">
        <v>236.35962000000001</v>
      </c>
      <c r="AD2" s="61">
        <v>4.0536459999999996</v>
      </c>
      <c r="AE2" s="61">
        <v>1.4977632999999999</v>
      </c>
      <c r="AF2" s="61">
        <v>0.73048709999999994</v>
      </c>
      <c r="AG2" s="61">
        <v>277.84998000000002</v>
      </c>
      <c r="AH2" s="61">
        <v>131.233</v>
      </c>
      <c r="AI2" s="61">
        <v>146.61697000000001</v>
      </c>
      <c r="AJ2" s="61">
        <v>619.33720000000005</v>
      </c>
      <c r="AK2" s="61">
        <v>2546.2964000000002</v>
      </c>
      <c r="AL2" s="61">
        <v>138.13927000000001</v>
      </c>
      <c r="AM2" s="61">
        <v>1882.2736</v>
      </c>
      <c r="AN2" s="61">
        <v>57.080368</v>
      </c>
      <c r="AO2" s="61">
        <v>6.4545484000000002</v>
      </c>
      <c r="AP2" s="61">
        <v>5.0948820000000001</v>
      </c>
      <c r="AQ2" s="61">
        <v>1.3596663</v>
      </c>
      <c r="AR2" s="61">
        <v>5.7700300000000002</v>
      </c>
      <c r="AS2" s="61">
        <v>387.23376000000002</v>
      </c>
      <c r="AT2" s="61">
        <v>1.0322684E-2</v>
      </c>
      <c r="AU2" s="61">
        <v>1.6583848999999999</v>
      </c>
      <c r="AV2" s="61">
        <v>70.935455000000005</v>
      </c>
      <c r="AW2" s="61">
        <v>39.466304999999998</v>
      </c>
      <c r="AX2" s="61">
        <v>4.6514912999999998E-2</v>
      </c>
      <c r="AY2" s="61">
        <v>0.42048397999999998</v>
      </c>
      <c r="AZ2" s="61">
        <v>88.607740000000007</v>
      </c>
      <c r="BA2" s="61">
        <v>13.623436999999999</v>
      </c>
      <c r="BB2" s="61">
        <v>5.3916535000000003</v>
      </c>
      <c r="BC2" s="61">
        <v>5.0193329999999996</v>
      </c>
      <c r="BD2" s="61">
        <v>3.2100996999999998</v>
      </c>
      <c r="BE2" s="61">
        <v>0.16378271999999999</v>
      </c>
      <c r="BF2" s="61">
        <v>0.72551359999999998</v>
      </c>
      <c r="BG2" s="61">
        <v>5.7591404999999998E-4</v>
      </c>
      <c r="BH2" s="61">
        <v>2.6231732000000001E-2</v>
      </c>
      <c r="BI2" s="61">
        <v>1.9985497000000001E-2</v>
      </c>
      <c r="BJ2" s="61">
        <v>6.3993170000000002E-2</v>
      </c>
      <c r="BK2" s="61">
        <v>4.4301083000000002E-5</v>
      </c>
      <c r="BL2" s="61">
        <v>0.22893237999999999</v>
      </c>
      <c r="BM2" s="61">
        <v>2.0711645999999999</v>
      </c>
      <c r="BN2" s="61">
        <v>0.59810454000000002</v>
      </c>
      <c r="BO2" s="61">
        <v>28.673525000000001</v>
      </c>
      <c r="BP2" s="61">
        <v>5.2560314999999997</v>
      </c>
      <c r="BQ2" s="61">
        <v>9.4692089999999993</v>
      </c>
      <c r="BR2" s="61">
        <v>31.898921999999999</v>
      </c>
      <c r="BS2" s="61">
        <v>8.7547540000000001</v>
      </c>
      <c r="BT2" s="61">
        <v>6.8236394000000002</v>
      </c>
      <c r="BU2" s="61">
        <v>5.8699625999999998E-2</v>
      </c>
      <c r="BV2" s="61">
        <v>1.2947914E-2</v>
      </c>
      <c r="BW2" s="61">
        <v>0.44934410000000002</v>
      </c>
      <c r="BX2" s="61">
        <v>0.5774551</v>
      </c>
      <c r="BY2" s="61">
        <v>4.1941695000000001E-2</v>
      </c>
      <c r="BZ2" s="61">
        <v>1.2611208000000001E-4</v>
      </c>
      <c r="CA2" s="61">
        <v>0.19506950000000001</v>
      </c>
      <c r="CB2" s="61">
        <v>6.2372629999999998E-3</v>
      </c>
      <c r="CC2" s="61">
        <v>4.946184E-2</v>
      </c>
      <c r="CD2" s="61">
        <v>0.47193298</v>
      </c>
      <c r="CE2" s="61">
        <v>3.5561766000000002E-2</v>
      </c>
      <c r="CF2" s="61">
        <v>8.2870310000000003E-2</v>
      </c>
      <c r="CG2" s="61">
        <v>0</v>
      </c>
      <c r="CH2" s="61">
        <v>1.1738622000000001E-2</v>
      </c>
      <c r="CI2" s="61">
        <v>6.3705669999999997E-3</v>
      </c>
      <c r="CJ2" s="61">
        <v>1.0673374</v>
      </c>
      <c r="CK2" s="61">
        <v>3.9166532999999996E-3</v>
      </c>
      <c r="CL2" s="61">
        <v>0.49820027</v>
      </c>
      <c r="CM2" s="61">
        <v>1.7897761000000001</v>
      </c>
      <c r="CN2" s="61">
        <v>1020.69183</v>
      </c>
      <c r="CO2" s="61">
        <v>1775.2798</v>
      </c>
      <c r="CP2" s="61">
        <v>800.57180000000005</v>
      </c>
      <c r="CQ2" s="61">
        <v>389.48320000000001</v>
      </c>
      <c r="CR2" s="61">
        <v>161.15156999999999</v>
      </c>
      <c r="CS2" s="61">
        <v>279.83832000000001</v>
      </c>
      <c r="CT2" s="61">
        <v>973.06133999999997</v>
      </c>
      <c r="CU2" s="61">
        <v>546.58954000000006</v>
      </c>
      <c r="CV2" s="61">
        <v>909.87549999999999</v>
      </c>
      <c r="CW2" s="61">
        <v>592.45129999999995</v>
      </c>
      <c r="CX2" s="61">
        <v>197.68153000000001</v>
      </c>
      <c r="CY2" s="61">
        <v>1387.2963999999999</v>
      </c>
      <c r="CZ2" s="61">
        <v>676.21204</v>
      </c>
      <c r="DA2" s="61">
        <v>1285.2488000000001</v>
      </c>
      <c r="DB2" s="61">
        <v>1452.3407</v>
      </c>
      <c r="DC2" s="61">
        <v>1821.2971</v>
      </c>
      <c r="DD2" s="61">
        <v>2937.2568000000001</v>
      </c>
      <c r="DE2" s="61">
        <v>519.16125</v>
      </c>
      <c r="DF2" s="61">
        <v>1944.2819999999999</v>
      </c>
      <c r="DG2" s="61">
        <v>680.59375</v>
      </c>
      <c r="DH2" s="61">
        <v>26.812550999999999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13.623436999999999</v>
      </c>
      <c r="B6">
        <f>BB2</f>
        <v>5.3916535000000003</v>
      </c>
      <c r="C6">
        <f>BC2</f>
        <v>5.0193329999999996</v>
      </c>
      <c r="D6">
        <f>BD2</f>
        <v>3.2100996999999998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14" sqref="I1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26271</v>
      </c>
      <c r="C2" s="56">
        <f ca="1">YEAR(TODAY())-YEAR(B2)+IF(TODAY()&gt;=DATE(YEAR(TODAY()),MONTH(B2),DAY(B2)),0,-1)</f>
        <v>49</v>
      </c>
      <c r="E2" s="52">
        <v>165.7</v>
      </c>
      <c r="F2" s="53" t="s">
        <v>275</v>
      </c>
      <c r="G2" s="52">
        <v>59.7</v>
      </c>
      <c r="H2" s="51" t="s">
        <v>40</v>
      </c>
      <c r="I2" s="72">
        <f>ROUND(G3/E3^2,1)</f>
        <v>21.7</v>
      </c>
    </row>
    <row r="3" spans="1:9" x14ac:dyDescent="0.3">
      <c r="E3" s="51">
        <f>E2/100</f>
        <v>1.6569999999999998</v>
      </c>
      <c r="F3" s="51" t="s">
        <v>39</v>
      </c>
      <c r="G3" s="51">
        <f>G2</f>
        <v>59.7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44445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정민이, ID : H1900887)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07일 14:07:54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44445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49</v>
      </c>
      <c r="G12" s="94"/>
      <c r="H12" s="94"/>
      <c r="I12" s="94"/>
      <c r="K12" s="123">
        <f>'개인정보 및 신체계측 입력'!E2</f>
        <v>165.7</v>
      </c>
      <c r="L12" s="124"/>
      <c r="M12" s="117">
        <f>'개인정보 및 신체계측 입력'!G2</f>
        <v>59.7</v>
      </c>
      <c r="N12" s="118"/>
      <c r="O12" s="113" t="s">
        <v>270</v>
      </c>
      <c r="P12" s="107"/>
      <c r="Q12" s="90">
        <f>'개인정보 및 신체계측 입력'!I2</f>
        <v>21.7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정민이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78.191999999999993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9.2370000000000001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12.57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0.6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6.8</v>
      </c>
      <c r="L72" s="36" t="s">
        <v>52</v>
      </c>
      <c r="M72" s="36">
        <f>ROUND('DRIs DATA'!K8,1)</f>
        <v>6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29.66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60.81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43.05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57.06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34.729999999999997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169.75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64.55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1900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2021-09-07T05:16:49Z</dcterms:modified>
</cp:coreProperties>
</file>