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<sst xmlns="http://schemas.openxmlformats.org/spreadsheetml/2006/main" count="692" uniqueCount="357">
  <si>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</si>
  <si>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</si>
  <si>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</si>
  <si>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</si>
  <si>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</si>
  <si>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</si>
  <si>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</si>
  <si>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</si>
  <si>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</si>
  <si>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</si>
  <si>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</si>
  <si>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</si>
  <si>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</si>
  <si>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</si>
  <si>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</si>
  <si>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</si>
  <si>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</si>
  <si>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</si>
  <si>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</si>
  <si>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</si>
  <si>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</si>
  <si>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</si>
  <si>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</si>
  <si>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</si>
  <si>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</si>
  <si>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</si>
  <si>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</si>
  <si>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</si>
  <si>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</si>
  <si>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</si>
  <si>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</si>
  <si>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</si>
  <si>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</si>
  <si>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</si>
  <si>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</si>
  <si>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</si>
  <si>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</si>
  <si>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</si>
  <si>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</si>
  <si>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</si>
  <si>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</si>
  <si>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</si>
  <si>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</si>
  <si>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</si>
  <si>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</si>
  <si>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</si>
  <si>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</si>
  <si>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</si>
  <si>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</si>
  <si>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</si>
  <si>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</si>
  <si>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</si>
  <si>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</si>
  <si>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</si>
  <si>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</si>
  <si>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</si>
  <si>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</si>
  <si>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</si>
  <si>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</si>
  <si>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</si>
  <si>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</si>
  <si>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</si>
  <si>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</si>
  <si>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</si>
  <si>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</si>
  <si>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</si>
  <si>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</si>
  <si>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</si>
  <si>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</si>
  <si>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</si>
  <si>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</si>
  <si>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</si>
  <si>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</si>
  <si>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</si>
  <si>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</si>
  <si>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</si>
  <si>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</si>
  <si>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</si>
  <si>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</si>
  <si>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</si>
  <si>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</si>
  <si>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</si>
  <si>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</si>
  <si>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</si>
  <si>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</si>
  <si>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</si>
  <si>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</si>
  <si>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</si>
  <si>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</si>
  <si>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</si>
  <si>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</si>
  <si>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</si>
  <si>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</si>
  <si>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</si>
  <si>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</si>
  <si>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</si>
  <si>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</si>
  <si>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</si>
  <si>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</si>
  <si>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</si>
  <si>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</si>
  <si>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</si>
  <si>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</si>
  <si>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</si>
  <si>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</si>
  <si>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</si>
  <si>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</si>
  <si>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</si>
  <si>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</si>
  <si>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</si>
  <si>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</si>
  <si>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</si>
  <si>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</si>
  <si>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</si>
  <si>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</si>
  <si>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</si>
  <si>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</si>
  <si>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</si>
  <si>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</si>
  <si>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</si>
  <si>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</si>
  <si>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</si>
  <si>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</si>
  <si>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</si>
  <si>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</si>
  <si>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</si>
  <si>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</si>
  <si>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</si>
  <si>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</si>
  <si>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</si>
  <si>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</si>
  <si>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</si>
  <si>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</si>
  <si>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</si>
  <si>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</si>
  <si>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</si>
  <si>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</si>
  <si>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</si>
  <si>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</si>
  <si>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</si>
  <si>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</si>
  <si>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</si>
  <si>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</si>
  <si>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</si>
  <si>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</si>
  <si>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</si>
  <si>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</si>
  <si>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</si>
  <si>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</si>
  <si>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</si>
  <si>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</si>
  <si>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</si>
  <si>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</si>
  <si>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</si>
  <si>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</si>
  <si>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</si>
  <si>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</si>
  <si>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</si>
  <si>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</si>
  <si>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</si>
  <si>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</si>
  <si>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</si>
  <si>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</si>
  <si>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</si>
  <si>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</si>
  <si>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</si>
  <si>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</si>
  <si>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</si>
  <si>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</si>
  <si>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</si>
  <si>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</si>
  <si>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</si>
  <si>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</si>
  <si>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</si>
  <si>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</si>
  <si>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</si>
  <si>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</si>
  <si>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</si>
  <si>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</si>
  <si>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</si>
  <si>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</si>
  <si>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</si>
  <si>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</si>
  <si>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</si>
  <si>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</si>
  <si>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</si>
  <si>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</si>
  <si>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</si>
  <si>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</si>
  <si>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</si>
  <si>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</si>
  <si>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</si>
  <si>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</si>
  <si>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</si>
  <si>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</si>
  <si>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</si>
  <si>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</si>
  <si>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</si>
  <si>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</si>
  <si>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</si>
  <si>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</si>
  <si>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</si>
  <si>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</si>
  <si>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</si>
  <si>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</si>
  <si>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</si>
  <si>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</si>
  <si>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</si>
  <si>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</si>
  <si>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</si>
  <si>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</si>
  <si>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</si>
  <si>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</si>
  <si>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</si>
  <si>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</si>
  <si>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</si>
  <si>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</si>
  <si>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</si>
  <si>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</si>
  <si>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</si>
  <si>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</si>
  <si>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</si>
  <si>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</si>
  <si>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</si>
  <si>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</si>
  <si>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</si>
  <si>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</si>
  <si>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</si>
  <si>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</si>
  <si>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</si>
  <si>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</si>
  <si>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</si>
  <si>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</si>
  <si>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</si>
  <si>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</si>
  <si>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</si>
  <si>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</si>
  <si>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</si>
  <si>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</si>
  <si>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</si>
  <si>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</si>
  <si>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</si>
  <si>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</si>
  <si>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</si>
  <si>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</si>
  <si>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</si>
  <si>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</si>
  <si>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</si>
  <si>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</si>
  <si>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</si>
  <si>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</si>
  <si>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</si>
  <si>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</si>
  <si>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</si>
  <si>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</si>
  <si>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</si>
  <si>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</si>
  <si>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</si>
  <si>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</si>
  <si>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</si>
  <si>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</si>
  <si>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</si>
  <si>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</si>
  <si>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</si>
  <si>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</si>
  <si>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</si>
  <si>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</si>
  <si>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</si>
  <si>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</si>
  <si>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</si>
  <si>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</si>
  <si>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</si>
  <si>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</si>
  <si>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</si>
  <si>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</si>
  <si>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</si>
  <si>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충분섭취량</t>
    <phoneticPr fontId="1" type="noConversion"/>
  </si>
  <si>
    <t>적정비율(최대)</t>
    <phoneticPr fontId="1" type="noConversion"/>
  </si>
  <si>
    <t>비타민E</t>
    <phoneticPr fontId="1" type="noConversion"/>
  </si>
  <si>
    <t>상한섭취량</t>
    <phoneticPr fontId="1" type="noConversion"/>
  </si>
  <si>
    <t>섭취비율</t>
    <phoneticPr fontId="1" type="noConversion"/>
  </si>
  <si>
    <t>비타민K</t>
    <phoneticPr fontId="1" type="noConversion"/>
  </si>
  <si>
    <t>리보플라빈</t>
    <phoneticPr fontId="1" type="noConversion"/>
  </si>
  <si>
    <t>비타민C</t>
    <phoneticPr fontId="1" type="noConversion"/>
  </si>
  <si>
    <t>F</t>
  </si>
  <si>
    <t>열량영양소</t>
    <phoneticPr fontId="1" type="noConversion"/>
  </si>
  <si>
    <t>식이섬유</t>
    <phoneticPr fontId="1" type="noConversion"/>
  </si>
  <si>
    <t>권장섭취량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</si>
  <si>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</si>
  <si>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</si>
  <si>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비타민B6</t>
    <phoneticPr fontId="1" type="noConversion"/>
  </si>
  <si>
    <t>몰리브덴(ug/일)</t>
    <phoneticPr fontId="1" type="noConversion"/>
  </si>
  <si>
    <t>정보</t>
    <phoneticPr fontId="1" type="noConversion"/>
  </si>
  <si>
    <t>(설문지 : FFQ 95문항 설문지, 사용자 : 윤순옥, ID : H1900893)</t>
  </si>
  <si>
    <t>출력시각</t>
    <phoneticPr fontId="1" type="noConversion"/>
  </si>
  <si>
    <t>2021년 09월 14일 11:24:54</t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</si>
  <si>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</si>
  <si>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</si>
  <si>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</si>
  <si>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단백질</t>
    <phoneticPr fontId="1" type="noConversion"/>
  </si>
  <si>
    <t>필요추정량</t>
    <phoneticPr fontId="1" type="noConversion"/>
  </si>
  <si>
    <t>섭취량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</si>
  <si>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</si>
  <si>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</si>
  <si>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</si>
  <si>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</si>
  <si>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</si>
  <si>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평균필요량</t>
    <phoneticPr fontId="1" type="noConversion"/>
  </si>
  <si>
    <t>충분섭취량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</si>
  <si>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</si>
  <si>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</si>
  <si>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</si>
  <si>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</si>
  <si>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</si>
  <si>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</si>
  <si>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</si>
  <si>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</si>
  <si>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</si>
  <si>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</si>
  <si>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</si>
  <si>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평균필요량</t>
    <phoneticPr fontId="1" type="noConversion"/>
  </si>
  <si>
    <t>상한섭취량</t>
    <phoneticPr fontId="1" type="noConversion"/>
  </si>
  <si>
    <t>권장섭취량</t>
    <phoneticPr fontId="1" type="noConversion"/>
  </si>
  <si>
    <t>충분섭취량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</si>
  <si>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</si>
  <si>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</si>
  <si>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</si>
  <si>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</si>
  <si>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</si>
  <si>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</si>
  <si>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</si>
  <si>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</si>
  <si>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섭취량</t>
    <phoneticPr fontId="1" type="noConversion"/>
  </si>
  <si>
    <t>충분섭취량</t>
    <phoneticPr fontId="1" type="noConversion"/>
  </si>
  <si>
    <t>권장섭취량</t>
    <phoneticPr fontId="1" type="noConversion"/>
  </si>
  <si>
    <t>상한섭취량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</si>
  <si>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</si>
  <si>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</si>
  <si>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</si>
  <si>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</si>
  <si>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</si>
  <si>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</si>
  <si>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</si>
  <si>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</si>
  <si>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</si>
  <si>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</si>
  <si>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</si>
  <si>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</si>
  <si>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</si>
  <si>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</si>
  <si>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</si>
  <si>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</si>
  <si>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</si>
  <si>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</si>
  <si>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</si>
  <si>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H1900893</t>
  </si>
  <si>
    <t>윤순옥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</si>
</sst>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50.269939999999998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301864"/>
        <c:axId val="258144872"/>
      </c:barChart>
      <c:catAx>
        <c:axId val="25930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144872"/>
        <c:crosses val="autoZero"/>
        <c:auto val="1"/>
        <c:lblAlgn val="ctr"/>
        <c:lblOffset val="100"/>
        <c:noMultiLvlLbl val="0"/>
      </c:catAx>
      <c:valAx>
        <c:axId val="258144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30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3.1063236999999999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80912"/>
        <c:axId val="533881304"/>
      </c:barChart>
      <c:catAx>
        <c:axId val="53388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81304"/>
        <c:crosses val="autoZero"/>
        <c:auto val="1"/>
        <c:lblAlgn val="ctr"/>
        <c:lblOffset val="100"/>
        <c:noMultiLvlLbl val="0"/>
      </c:catAx>
      <c:valAx>
        <c:axId val="53388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8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4.9456195999999997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85616"/>
        <c:axId val="533886792"/>
      </c:barChart>
      <c:catAx>
        <c:axId val="53388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86792"/>
        <c:crosses val="autoZero"/>
        <c:auto val="1"/>
        <c:lblAlgn val="ctr"/>
        <c:lblOffset val="100"/>
        <c:noMultiLvlLbl val="0"/>
      </c:catAx>
      <c:valAx>
        <c:axId val="533886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8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1009.09015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81696"/>
        <c:axId val="533886400"/>
      </c:barChart>
      <c:catAx>
        <c:axId val="53388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86400"/>
        <c:crosses val="autoZero"/>
        <c:auto val="1"/>
        <c:lblAlgn val="ctr"/>
        <c:lblOffset val="100"/>
        <c:noMultiLvlLbl val="0"/>
      </c:catAx>
      <c:valAx>
        <c:axId val="533886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8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3805.3696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83264"/>
        <c:axId val="533887184"/>
      </c:barChart>
      <c:catAx>
        <c:axId val="533883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87184"/>
        <c:crosses val="autoZero"/>
        <c:auto val="1"/>
        <c:lblAlgn val="ctr"/>
        <c:lblOffset val="100"/>
        <c:noMultiLvlLbl val="0"/>
      </c:catAx>
      <c:valAx>
        <c:axId val="5338871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83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288.00490000000002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84832"/>
        <c:axId val="533884048"/>
      </c:barChart>
      <c:catAx>
        <c:axId val="53388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84048"/>
        <c:crosses val="autoZero"/>
        <c:auto val="1"/>
        <c:lblAlgn val="ctr"/>
        <c:lblOffset val="100"/>
        <c:noMultiLvlLbl val="0"/>
      </c:catAx>
      <c:valAx>
        <c:axId val="533884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8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151.45146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87576"/>
        <c:axId val="533885224"/>
      </c:barChart>
      <c:catAx>
        <c:axId val="533887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85224"/>
        <c:crosses val="autoZero"/>
        <c:auto val="1"/>
        <c:lblAlgn val="ctr"/>
        <c:lblOffset val="100"/>
        <c:noMultiLvlLbl val="0"/>
      </c:catAx>
      <c:valAx>
        <c:axId val="533885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87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8.2766260000000003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14384"/>
        <c:axId val="529118696"/>
      </c:barChart>
      <c:catAx>
        <c:axId val="52911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18696"/>
        <c:crosses val="autoZero"/>
        <c:auto val="1"/>
        <c:lblAlgn val="ctr"/>
        <c:lblOffset val="100"/>
        <c:noMultiLvlLbl val="0"/>
      </c:catAx>
      <c:valAx>
        <c:axId val="529118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1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640.44730000000004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15560"/>
        <c:axId val="529121048"/>
      </c:barChart>
      <c:catAx>
        <c:axId val="52911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21048"/>
        <c:crosses val="autoZero"/>
        <c:auto val="1"/>
        <c:lblAlgn val="ctr"/>
        <c:lblOffset val="100"/>
        <c:noMultiLvlLbl val="0"/>
      </c:catAx>
      <c:valAx>
        <c:axId val="5291210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1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0.17161340999999999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15952"/>
        <c:axId val="529113600"/>
      </c:barChart>
      <c:catAx>
        <c:axId val="52911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13600"/>
        <c:crosses val="autoZero"/>
        <c:auto val="1"/>
        <c:lblAlgn val="ctr"/>
        <c:lblOffset val="100"/>
        <c:noMultiLvlLbl val="0"/>
      </c:catAx>
      <c:valAx>
        <c:axId val="52911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1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2.3615708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20656"/>
        <c:axId val="529113992"/>
      </c:barChart>
      <c:catAx>
        <c:axId val="52912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13992"/>
        <c:crosses val="autoZero"/>
        <c:auto val="1"/>
        <c:lblAlgn val="ctr"/>
        <c:lblOffset val="100"/>
        <c:noMultiLvlLbl val="0"/>
      </c:catAx>
      <c:valAx>
        <c:axId val="529113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2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33.014491999999997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146440"/>
        <c:axId val="636956568"/>
      </c:barChart>
      <c:catAx>
        <c:axId val="258146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956568"/>
        <c:crosses val="autoZero"/>
        <c:auto val="1"/>
        <c:lblAlgn val="ctr"/>
        <c:lblOffset val="100"/>
        <c:noMultiLvlLbl val="0"/>
      </c:catAx>
      <c:valAx>
        <c:axId val="636956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14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162.43144000000001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17912"/>
        <c:axId val="529116736"/>
      </c:barChart>
      <c:catAx>
        <c:axId val="52911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16736"/>
        <c:crosses val="autoZero"/>
        <c:auto val="1"/>
        <c:lblAlgn val="ctr"/>
        <c:lblOffset val="100"/>
        <c:noMultiLvlLbl val="0"/>
      </c:catAx>
      <c:valAx>
        <c:axId val="529116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1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52.967391999999997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119088"/>
        <c:axId val="529118304"/>
      </c:barChart>
      <c:catAx>
        <c:axId val="529119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118304"/>
        <c:crosses val="autoZero"/>
        <c:auto val="1"/>
        <c:lblAlgn val="ctr"/>
        <c:lblOffset val="100"/>
        <c:noMultiLvlLbl val="0"/>
      </c:catAx>
      <c:valAx>
        <c:axId val="529118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1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12.680999999999999</c:v>
                </c:pt>
                <c:pt idx="1">
                  <c:v>15.851000000000001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9120264"/>
        <c:axId val="562878408"/>
      </c:barChart>
      <c:catAx>
        <c:axId val="529120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78408"/>
        <c:crosses val="autoZero"/>
        <c:auto val="1"/>
        <c:lblAlgn val="ctr"/>
        <c:lblOffset val="100"/>
        <c:noMultiLvlLbl val="0"/>
      </c:catAx>
      <c:valAx>
        <c:axId val="562878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120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10.493220000000001</c:v>
                </c:pt>
                <c:pt idx="1">
                  <c:v>9.8204989999999999</c:v>
                </c:pt>
                <c:pt idx="2">
                  <c:v>9.2804959999999994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875.75580000000002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876840"/>
        <c:axId val="562873704"/>
      </c:barChart>
      <c:catAx>
        <c:axId val="562876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73704"/>
        <c:crosses val="autoZero"/>
        <c:auto val="1"/>
        <c:lblAlgn val="ctr"/>
        <c:lblOffset val="100"/>
        <c:noMultiLvlLbl val="0"/>
      </c:catAx>
      <c:valAx>
        <c:axId val="562873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876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20.340800000000002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878800"/>
        <c:axId val="562874096"/>
      </c:barChart>
      <c:catAx>
        <c:axId val="562878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74096"/>
        <c:crosses val="autoZero"/>
        <c:auto val="1"/>
        <c:lblAlgn val="ctr"/>
        <c:lblOffset val="100"/>
        <c:noMultiLvlLbl val="0"/>
      </c:catAx>
      <c:valAx>
        <c:axId val="562874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87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68.585999999999999</c:v>
                </c:pt>
                <c:pt idx="1">
                  <c:v>11.802</c:v>
                </c:pt>
                <c:pt idx="2">
                  <c:v>19.613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2872920"/>
        <c:axId val="562873312"/>
      </c:barChart>
      <c:catAx>
        <c:axId val="56287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73312"/>
        <c:crosses val="autoZero"/>
        <c:auto val="1"/>
        <c:lblAlgn val="ctr"/>
        <c:lblOffset val="100"/>
        <c:noMultiLvlLbl val="0"/>
      </c:catAx>
      <c:valAx>
        <c:axId val="562873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87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1219.1610000000001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875664"/>
        <c:axId val="562877232"/>
      </c:barChart>
      <c:catAx>
        <c:axId val="56287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77232"/>
        <c:crosses val="autoZero"/>
        <c:auto val="1"/>
        <c:lblAlgn val="ctr"/>
        <c:lblOffset val="100"/>
        <c:noMultiLvlLbl val="0"/>
      </c:catAx>
      <c:valAx>
        <c:axId val="562877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87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326.0127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876448"/>
        <c:axId val="562879584"/>
      </c:barChart>
      <c:catAx>
        <c:axId val="562876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79584"/>
        <c:crosses val="autoZero"/>
        <c:auto val="1"/>
        <c:lblAlgn val="ctr"/>
        <c:lblOffset val="100"/>
        <c:noMultiLvlLbl val="0"/>
      </c:catAx>
      <c:valAx>
        <c:axId val="562879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87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724.41754000000003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2877624"/>
        <c:axId val="562878016"/>
      </c:barChart>
      <c:catAx>
        <c:axId val="562877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2878016"/>
        <c:crosses val="autoZero"/>
        <c:auto val="1"/>
        <c:lblAlgn val="ctr"/>
        <c:lblOffset val="100"/>
        <c:noMultiLvlLbl val="0"/>
      </c:catAx>
      <c:valAx>
        <c:axId val="562878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2877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3.9285600000000001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956176"/>
        <c:axId val="636956960"/>
      </c:barChart>
      <c:catAx>
        <c:axId val="636956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956960"/>
        <c:crosses val="autoZero"/>
        <c:auto val="1"/>
        <c:lblAlgn val="ctr"/>
        <c:lblOffset val="100"/>
        <c:noMultiLvlLbl val="0"/>
      </c:catAx>
      <c:valAx>
        <c:axId val="636956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956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5782.4080000000004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8253296"/>
        <c:axId val="748258392"/>
      </c:barChart>
      <c:catAx>
        <c:axId val="748253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8258392"/>
        <c:crosses val="autoZero"/>
        <c:auto val="1"/>
        <c:lblAlgn val="ctr"/>
        <c:lblOffset val="100"/>
        <c:noMultiLvlLbl val="0"/>
      </c:catAx>
      <c:valAx>
        <c:axId val="748258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8253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16.224136000000001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8253688"/>
        <c:axId val="748260744"/>
      </c:barChart>
      <c:catAx>
        <c:axId val="748253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8260744"/>
        <c:crosses val="autoZero"/>
        <c:auto val="1"/>
        <c:lblAlgn val="ctr"/>
        <c:lblOffset val="100"/>
        <c:noMultiLvlLbl val="0"/>
      </c:catAx>
      <c:valAx>
        <c:axId val="748260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8253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1.7751034000000001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8254472"/>
        <c:axId val="748255256"/>
      </c:barChart>
      <c:catAx>
        <c:axId val="748254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8255256"/>
        <c:crosses val="autoZero"/>
        <c:auto val="1"/>
        <c:lblAlgn val="ctr"/>
        <c:lblOffset val="100"/>
        <c:noMultiLvlLbl val="0"/>
      </c:catAx>
      <c:valAx>
        <c:axId val="748255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8254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386.35525999999999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957352"/>
        <c:axId val="636957744"/>
      </c:barChart>
      <c:catAx>
        <c:axId val="636957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957744"/>
        <c:crosses val="autoZero"/>
        <c:auto val="1"/>
        <c:lblAlgn val="ctr"/>
        <c:lblOffset val="100"/>
        <c:noMultiLvlLbl val="0"/>
      </c:catAx>
      <c:valAx>
        <c:axId val="63695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957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1.6815002999999999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953432"/>
        <c:axId val="636953824"/>
      </c:barChart>
      <c:catAx>
        <c:axId val="63695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953824"/>
        <c:crosses val="autoZero"/>
        <c:auto val="1"/>
        <c:lblAlgn val="ctr"/>
        <c:lblOffset val="100"/>
        <c:noMultiLvlLbl val="0"/>
      </c:catAx>
      <c:valAx>
        <c:axId val="636953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953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13.276444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954608"/>
        <c:axId val="636955000"/>
      </c:barChart>
      <c:catAx>
        <c:axId val="636954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955000"/>
        <c:crosses val="autoZero"/>
        <c:auto val="1"/>
        <c:lblAlgn val="ctr"/>
        <c:lblOffset val="100"/>
        <c:noMultiLvlLbl val="0"/>
      </c:catAx>
      <c:valAx>
        <c:axId val="636955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95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1.7751034000000001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959704"/>
        <c:axId val="636955784"/>
      </c:barChart>
      <c:catAx>
        <c:axId val="636959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955784"/>
        <c:crosses val="autoZero"/>
        <c:auto val="1"/>
        <c:lblAlgn val="ctr"/>
        <c:lblOffset val="100"/>
        <c:noMultiLvlLbl val="0"/>
      </c:catAx>
      <c:valAx>
        <c:axId val="636955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959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813.35799999999995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960096"/>
        <c:axId val="636952648"/>
      </c:barChart>
      <c:catAx>
        <c:axId val="636960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952648"/>
        <c:crosses val="autoZero"/>
        <c:auto val="1"/>
        <c:lblAlgn val="ctr"/>
        <c:lblOffset val="100"/>
        <c:noMultiLvlLbl val="0"/>
      </c:catAx>
      <c:valAx>
        <c:axId val="636952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96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7.3454685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887968"/>
        <c:axId val="533882872"/>
      </c:barChart>
      <c:catAx>
        <c:axId val="53388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3882872"/>
        <c:crosses val="autoZero"/>
        <c:auto val="1"/>
        <c:lblAlgn val="ctr"/>
        <c:lblOffset val="100"/>
        <c:noMultiLvlLbl val="0"/>
      </c:catAx>
      <c:valAx>
        <c:axId val="533882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88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윤순옥, ID : H1900893)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14일 11:24:54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1219.1610000000001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50.269939999999998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33.014491999999997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68.585999999999999</v>
      </c>
      <c r="G8" s="59">
        <f>'DRIs DATA 입력'!G8</f>
        <v>11.802</v>
      </c>
      <c r="H8" s="59">
        <f>'DRIs DATA 입력'!H8</f>
        <v>19.613</v>
      </c>
      <c r="I8" s="46"/>
      <c r="J8" s="59" t="s">
        <v>215</v>
      </c>
      <c r="K8" s="59">
        <f>'DRIs DATA 입력'!K8</f>
        <v>12.680999999999999</v>
      </c>
      <c r="L8" s="59">
        <f>'DRIs DATA 입력'!L8</f>
        <v>15.851000000000001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875.75580000000002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20.340800000000002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3.9285600000000001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386.35525999999999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326.0127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2.0406618000000001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1.6815002999999999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13.276444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1.7751034000000001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813.35799999999995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7.3454685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3.1063236999999999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4.9456195999999997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724.41754000000003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1009.09015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5782.4080000000004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3805.3696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288.00490000000002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151.45146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16.224136000000001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8.2766260000000003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640.44730000000004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0.17161340999999999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2.3615708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162.43144000000001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52.967391999999997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2" sqref="L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292</v>
      </c>
      <c r="B1" s="61" t="s">
        <v>293</v>
      </c>
      <c r="G1" s="62" t="s">
        <v>294</v>
      </c>
      <c r="H1" s="61" t="s">
        <v>295</v>
      </c>
    </row>
    <row r="3" spans="1:27" x14ac:dyDescent="0.3">
      <c r="A3" s="71" t="s">
        <v>296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297</v>
      </c>
      <c r="B4" s="69"/>
      <c r="C4" s="69"/>
      <c r="E4" s="66" t="s">
        <v>285</v>
      </c>
      <c r="F4" s="67"/>
      <c r="G4" s="67"/>
      <c r="H4" s="68"/>
      <c r="J4" s="66" t="s">
        <v>298</v>
      </c>
      <c r="K4" s="67"/>
      <c r="L4" s="68"/>
      <c r="N4" s="69" t="s">
        <v>299</v>
      </c>
      <c r="O4" s="69"/>
      <c r="P4" s="69"/>
      <c r="Q4" s="69"/>
      <c r="R4" s="69"/>
      <c r="S4" s="69"/>
      <c r="U4" s="69" t="s">
        <v>286</v>
      </c>
      <c r="V4" s="69"/>
      <c r="W4" s="69"/>
      <c r="X4" s="69"/>
      <c r="Y4" s="69"/>
      <c r="Z4" s="69"/>
    </row>
    <row r="5" spans="1:27" x14ac:dyDescent="0.3">
      <c r="A5" s="65"/>
      <c r="B5" s="65" t="s">
        <v>300</v>
      </c>
      <c r="C5" s="65" t="s">
        <v>302</v>
      </c>
      <c r="E5" s="65"/>
      <c r="F5" s="65" t="s">
        <v>49</v>
      </c>
      <c r="G5" s="65" t="s">
        <v>303</v>
      </c>
      <c r="H5" s="65" t="s">
        <v>299</v>
      </c>
      <c r="J5" s="65"/>
      <c r="K5" s="65" t="s">
        <v>304</v>
      </c>
      <c r="L5" s="65" t="s">
        <v>305</v>
      </c>
      <c r="N5" s="65"/>
      <c r="O5" s="65" t="s">
        <v>307</v>
      </c>
      <c r="P5" s="65" t="s">
        <v>287</v>
      </c>
      <c r="Q5" s="65" t="s">
        <v>308</v>
      </c>
      <c r="R5" s="65" t="s">
        <v>279</v>
      </c>
      <c r="S5" s="65" t="s">
        <v>309</v>
      </c>
      <c r="U5" s="65"/>
      <c r="V5" s="65" t="s">
        <v>310</v>
      </c>
      <c r="W5" s="65" t="s">
        <v>311</v>
      </c>
      <c r="X5" s="65" t="s">
        <v>308</v>
      </c>
      <c r="Y5" s="65" t="s">
        <v>312</v>
      </c>
      <c r="Z5" s="65" t="s">
        <v>309</v>
      </c>
    </row>
    <row r="6" spans="1:27" x14ac:dyDescent="0.3">
      <c r="A6" s="65" t="s">
        <v>297</v>
      </c>
      <c r="B6" s="65">
        <v>1800</v>
      </c>
      <c r="C6" s="65">
        <v>1219.1610000000001</v>
      </c>
      <c r="E6" s="65" t="s">
        <v>288</v>
      </c>
      <c r="F6" s="65">
        <v>55</v>
      </c>
      <c r="G6" s="65">
        <v>15</v>
      </c>
      <c r="H6" s="65">
        <v>7</v>
      </c>
      <c r="J6" s="65" t="s">
        <v>313</v>
      </c>
      <c r="K6" s="65">
        <v>0.1</v>
      </c>
      <c r="L6" s="65">
        <v>4</v>
      </c>
      <c r="N6" s="65" t="s">
        <v>314</v>
      </c>
      <c r="O6" s="65">
        <v>40</v>
      </c>
      <c r="P6" s="65">
        <v>50</v>
      </c>
      <c r="Q6" s="65">
        <v>0</v>
      </c>
      <c r="R6" s="65">
        <v>0</v>
      </c>
      <c r="S6" s="65">
        <v>50.269939999999998</v>
      </c>
      <c r="U6" s="65" t="s">
        <v>289</v>
      </c>
      <c r="V6" s="65">
        <v>0</v>
      </c>
      <c r="W6" s="65">
        <v>0</v>
      </c>
      <c r="X6" s="65">
        <v>20</v>
      </c>
      <c r="Y6" s="65">
        <v>0</v>
      </c>
      <c r="Z6" s="65">
        <v>33.014491999999997</v>
      </c>
    </row>
    <row r="7" spans="1:27" x14ac:dyDescent="0.3">
      <c r="E7" s="65" t="s">
        <v>277</v>
      </c>
      <c r="F7" s="65">
        <v>65</v>
      </c>
      <c r="G7" s="65">
        <v>30</v>
      </c>
      <c r="H7" s="65">
        <v>20</v>
      </c>
      <c r="J7" s="65" t="s">
        <v>315</v>
      </c>
      <c r="K7" s="65">
        <v>1</v>
      </c>
      <c r="L7" s="65">
        <v>10</v>
      </c>
    </row>
    <row r="8" spans="1:27" x14ac:dyDescent="0.3">
      <c r="E8" s="65" t="s">
        <v>316</v>
      </c>
      <c r="F8" s="65">
        <v>68.585999999999999</v>
      </c>
      <c r="G8" s="65">
        <v>11.802</v>
      </c>
      <c r="H8" s="65">
        <v>19.613</v>
      </c>
      <c r="J8" s="65" t="s">
        <v>280</v>
      </c>
      <c r="K8" s="65">
        <v>12.680999999999999</v>
      </c>
      <c r="L8" s="65">
        <v>15.851000000000001</v>
      </c>
    </row>
    <row r="13" spans="1:27" x14ac:dyDescent="0.3">
      <c r="A13" s="70" t="s">
        <v>317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318</v>
      </c>
      <c r="B14" s="69"/>
      <c r="C14" s="69"/>
      <c r="D14" s="69"/>
      <c r="E14" s="69"/>
      <c r="F14" s="69"/>
      <c r="H14" s="69" t="s">
        <v>278</v>
      </c>
      <c r="I14" s="69"/>
      <c r="J14" s="69"/>
      <c r="K14" s="69"/>
      <c r="L14" s="69"/>
      <c r="M14" s="69"/>
      <c r="O14" s="69" t="s">
        <v>319</v>
      </c>
      <c r="P14" s="69"/>
      <c r="Q14" s="69"/>
      <c r="R14" s="69"/>
      <c r="S14" s="69"/>
      <c r="T14" s="69"/>
      <c r="V14" s="69" t="s">
        <v>281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320</v>
      </c>
      <c r="C15" s="65" t="s">
        <v>311</v>
      </c>
      <c r="D15" s="65" t="s">
        <v>276</v>
      </c>
      <c r="E15" s="65" t="s">
        <v>312</v>
      </c>
      <c r="F15" s="65" t="s">
        <v>301</v>
      </c>
      <c r="H15" s="65"/>
      <c r="I15" s="65" t="s">
        <v>320</v>
      </c>
      <c r="J15" s="65" t="s">
        <v>287</v>
      </c>
      <c r="K15" s="65" t="s">
        <v>308</v>
      </c>
      <c r="L15" s="65" t="s">
        <v>321</v>
      </c>
      <c r="M15" s="65" t="s">
        <v>301</v>
      </c>
      <c r="O15" s="65"/>
      <c r="P15" s="65" t="s">
        <v>320</v>
      </c>
      <c r="Q15" s="65" t="s">
        <v>311</v>
      </c>
      <c r="R15" s="65" t="s">
        <v>276</v>
      </c>
      <c r="S15" s="65" t="s">
        <v>312</v>
      </c>
      <c r="T15" s="65" t="s">
        <v>301</v>
      </c>
      <c r="V15" s="65"/>
      <c r="W15" s="65" t="s">
        <v>307</v>
      </c>
      <c r="X15" s="65" t="s">
        <v>322</v>
      </c>
      <c r="Y15" s="65" t="s">
        <v>323</v>
      </c>
      <c r="Z15" s="65" t="s">
        <v>279</v>
      </c>
      <c r="AA15" s="65" t="s">
        <v>302</v>
      </c>
    </row>
    <row r="16" spans="1:27" x14ac:dyDescent="0.3">
      <c r="A16" s="65" t="s">
        <v>324</v>
      </c>
      <c r="B16" s="65">
        <v>430</v>
      </c>
      <c r="C16" s="65">
        <v>600</v>
      </c>
      <c r="D16" s="65">
        <v>0</v>
      </c>
      <c r="E16" s="65">
        <v>3000</v>
      </c>
      <c r="F16" s="65">
        <v>875.75580000000002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20.340800000000002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3.9285600000000001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386.35525999999999</v>
      </c>
    </row>
    <row r="23" spans="1:62" x14ac:dyDescent="0.3">
      <c r="A23" s="70" t="s">
        <v>325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283</v>
      </c>
      <c r="B24" s="69"/>
      <c r="C24" s="69"/>
      <c r="D24" s="69"/>
      <c r="E24" s="69"/>
      <c r="F24" s="69"/>
      <c r="H24" s="69" t="s">
        <v>326</v>
      </c>
      <c r="I24" s="69"/>
      <c r="J24" s="69"/>
      <c r="K24" s="69"/>
      <c r="L24" s="69"/>
      <c r="M24" s="69"/>
      <c r="O24" s="69" t="s">
        <v>282</v>
      </c>
      <c r="P24" s="69"/>
      <c r="Q24" s="69"/>
      <c r="R24" s="69"/>
      <c r="S24" s="69"/>
      <c r="T24" s="69"/>
      <c r="V24" s="69" t="s">
        <v>327</v>
      </c>
      <c r="W24" s="69"/>
      <c r="X24" s="69"/>
      <c r="Y24" s="69"/>
      <c r="Z24" s="69"/>
      <c r="AA24" s="69"/>
      <c r="AC24" s="69" t="s">
        <v>290</v>
      </c>
      <c r="AD24" s="69"/>
      <c r="AE24" s="69"/>
      <c r="AF24" s="69"/>
      <c r="AG24" s="69"/>
      <c r="AH24" s="69"/>
      <c r="AJ24" s="69" t="s">
        <v>328</v>
      </c>
      <c r="AK24" s="69"/>
      <c r="AL24" s="69"/>
      <c r="AM24" s="69"/>
      <c r="AN24" s="69"/>
      <c r="AO24" s="69"/>
      <c r="AQ24" s="69" t="s">
        <v>329</v>
      </c>
      <c r="AR24" s="69"/>
      <c r="AS24" s="69"/>
      <c r="AT24" s="69"/>
      <c r="AU24" s="69"/>
      <c r="AV24" s="69"/>
      <c r="AX24" s="69" t="s">
        <v>330</v>
      </c>
      <c r="AY24" s="69"/>
      <c r="AZ24" s="69"/>
      <c r="BA24" s="69"/>
      <c r="BB24" s="69"/>
      <c r="BC24" s="69"/>
      <c r="BE24" s="69" t="s">
        <v>331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320</v>
      </c>
      <c r="C25" s="65" t="s">
        <v>322</v>
      </c>
      <c r="D25" s="65" t="s">
        <v>276</v>
      </c>
      <c r="E25" s="65" t="s">
        <v>312</v>
      </c>
      <c r="F25" s="65" t="s">
        <v>332</v>
      </c>
      <c r="H25" s="65"/>
      <c r="I25" s="65" t="s">
        <v>310</v>
      </c>
      <c r="J25" s="65" t="s">
        <v>287</v>
      </c>
      <c r="K25" s="65" t="s">
        <v>333</v>
      </c>
      <c r="L25" s="65" t="s">
        <v>321</v>
      </c>
      <c r="M25" s="65" t="s">
        <v>309</v>
      </c>
      <c r="O25" s="65"/>
      <c r="P25" s="65" t="s">
        <v>307</v>
      </c>
      <c r="Q25" s="65" t="s">
        <v>287</v>
      </c>
      <c r="R25" s="65" t="s">
        <v>308</v>
      </c>
      <c r="S25" s="65" t="s">
        <v>312</v>
      </c>
      <c r="T25" s="65" t="s">
        <v>309</v>
      </c>
      <c r="V25" s="65"/>
      <c r="W25" s="65" t="s">
        <v>307</v>
      </c>
      <c r="X25" s="65" t="s">
        <v>322</v>
      </c>
      <c r="Y25" s="65" t="s">
        <v>276</v>
      </c>
      <c r="Z25" s="65" t="s">
        <v>321</v>
      </c>
      <c r="AA25" s="65" t="s">
        <v>332</v>
      </c>
      <c r="AC25" s="65"/>
      <c r="AD25" s="65" t="s">
        <v>320</v>
      </c>
      <c r="AE25" s="65" t="s">
        <v>334</v>
      </c>
      <c r="AF25" s="65" t="s">
        <v>323</v>
      </c>
      <c r="AG25" s="65" t="s">
        <v>321</v>
      </c>
      <c r="AH25" s="65" t="s">
        <v>301</v>
      </c>
      <c r="AJ25" s="65"/>
      <c r="AK25" s="65" t="s">
        <v>320</v>
      </c>
      <c r="AL25" s="65" t="s">
        <v>287</v>
      </c>
      <c r="AM25" s="65" t="s">
        <v>323</v>
      </c>
      <c r="AN25" s="65" t="s">
        <v>335</v>
      </c>
      <c r="AO25" s="65" t="s">
        <v>301</v>
      </c>
      <c r="AQ25" s="65"/>
      <c r="AR25" s="65" t="s">
        <v>307</v>
      </c>
      <c r="AS25" s="65" t="s">
        <v>287</v>
      </c>
      <c r="AT25" s="65" t="s">
        <v>323</v>
      </c>
      <c r="AU25" s="65" t="s">
        <v>335</v>
      </c>
      <c r="AV25" s="65" t="s">
        <v>332</v>
      </c>
      <c r="AX25" s="65"/>
      <c r="AY25" s="65" t="s">
        <v>320</v>
      </c>
      <c r="AZ25" s="65" t="s">
        <v>311</v>
      </c>
      <c r="BA25" s="65" t="s">
        <v>323</v>
      </c>
      <c r="BB25" s="65" t="s">
        <v>312</v>
      </c>
      <c r="BC25" s="65" t="s">
        <v>332</v>
      </c>
      <c r="BE25" s="65"/>
      <c r="BF25" s="65" t="s">
        <v>306</v>
      </c>
      <c r="BG25" s="65" t="s">
        <v>287</v>
      </c>
      <c r="BH25" s="65" t="s">
        <v>276</v>
      </c>
      <c r="BI25" s="65" t="s">
        <v>321</v>
      </c>
      <c r="BJ25" s="65" t="s">
        <v>332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326.0127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2.0406618000000001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1.6815002999999999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13.276444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1.7751034000000001</v>
      </c>
      <c r="AJ26" s="65" t="s">
        <v>336</v>
      </c>
      <c r="AK26" s="65">
        <v>320</v>
      </c>
      <c r="AL26" s="65">
        <v>400</v>
      </c>
      <c r="AM26" s="65">
        <v>0</v>
      </c>
      <c r="AN26" s="65">
        <v>1000</v>
      </c>
      <c r="AO26" s="65">
        <v>813.35799999999995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7.3454685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3.1063236999999999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4.9456195999999997</v>
      </c>
    </row>
    <row r="33" spans="1:68" x14ac:dyDescent="0.3">
      <c r="A33" s="70" t="s">
        <v>337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338</v>
      </c>
      <c r="I34" s="69"/>
      <c r="J34" s="69"/>
      <c r="K34" s="69"/>
      <c r="L34" s="69"/>
      <c r="M34" s="69"/>
      <c r="O34" s="69" t="s">
        <v>339</v>
      </c>
      <c r="P34" s="69"/>
      <c r="Q34" s="69"/>
      <c r="R34" s="69"/>
      <c r="S34" s="69"/>
      <c r="T34" s="69"/>
      <c r="V34" s="69" t="s">
        <v>340</v>
      </c>
      <c r="W34" s="69"/>
      <c r="X34" s="69"/>
      <c r="Y34" s="69"/>
      <c r="Z34" s="69"/>
      <c r="AA34" s="69"/>
      <c r="AC34" s="69" t="s">
        <v>341</v>
      </c>
      <c r="AD34" s="69"/>
      <c r="AE34" s="69"/>
      <c r="AF34" s="69"/>
      <c r="AG34" s="69"/>
      <c r="AH34" s="69"/>
      <c r="AJ34" s="69" t="s">
        <v>342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320</v>
      </c>
      <c r="C35" s="65" t="s">
        <v>287</v>
      </c>
      <c r="D35" s="65" t="s">
        <v>276</v>
      </c>
      <c r="E35" s="65" t="s">
        <v>312</v>
      </c>
      <c r="F35" s="65" t="s">
        <v>301</v>
      </c>
      <c r="H35" s="65"/>
      <c r="I35" s="65" t="s">
        <v>307</v>
      </c>
      <c r="J35" s="65" t="s">
        <v>287</v>
      </c>
      <c r="K35" s="65" t="s">
        <v>323</v>
      </c>
      <c r="L35" s="65" t="s">
        <v>321</v>
      </c>
      <c r="M35" s="65" t="s">
        <v>302</v>
      </c>
      <c r="O35" s="65"/>
      <c r="P35" s="65" t="s">
        <v>310</v>
      </c>
      <c r="Q35" s="65" t="s">
        <v>322</v>
      </c>
      <c r="R35" s="65" t="s">
        <v>323</v>
      </c>
      <c r="S35" s="65" t="s">
        <v>312</v>
      </c>
      <c r="T35" s="65" t="s">
        <v>309</v>
      </c>
      <c r="V35" s="65"/>
      <c r="W35" s="65" t="s">
        <v>320</v>
      </c>
      <c r="X35" s="65" t="s">
        <v>322</v>
      </c>
      <c r="Y35" s="65" t="s">
        <v>323</v>
      </c>
      <c r="Z35" s="65" t="s">
        <v>335</v>
      </c>
      <c r="AA35" s="65" t="s">
        <v>309</v>
      </c>
      <c r="AC35" s="65"/>
      <c r="AD35" s="65" t="s">
        <v>320</v>
      </c>
      <c r="AE35" s="65" t="s">
        <v>287</v>
      </c>
      <c r="AF35" s="65" t="s">
        <v>323</v>
      </c>
      <c r="AG35" s="65" t="s">
        <v>321</v>
      </c>
      <c r="AH35" s="65" t="s">
        <v>309</v>
      </c>
      <c r="AJ35" s="65"/>
      <c r="AK35" s="65" t="s">
        <v>307</v>
      </c>
      <c r="AL35" s="65" t="s">
        <v>322</v>
      </c>
      <c r="AM35" s="65" t="s">
        <v>323</v>
      </c>
      <c r="AN35" s="65" t="s">
        <v>279</v>
      </c>
      <c r="AO35" s="65" t="s">
        <v>302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724.41754000000003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1009.09015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5782.4080000000004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3805.3696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288.00490000000002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151.45146</v>
      </c>
    </row>
    <row r="43" spans="1:68" x14ac:dyDescent="0.3">
      <c r="A43" s="70" t="s">
        <v>343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344</v>
      </c>
      <c r="B44" s="69"/>
      <c r="C44" s="69"/>
      <c r="D44" s="69"/>
      <c r="E44" s="69"/>
      <c r="F44" s="69"/>
      <c r="H44" s="69" t="s">
        <v>345</v>
      </c>
      <c r="I44" s="69"/>
      <c r="J44" s="69"/>
      <c r="K44" s="69"/>
      <c r="L44" s="69"/>
      <c r="M44" s="69"/>
      <c r="O44" s="69" t="s">
        <v>346</v>
      </c>
      <c r="P44" s="69"/>
      <c r="Q44" s="69"/>
      <c r="R44" s="69"/>
      <c r="S44" s="69"/>
      <c r="T44" s="69"/>
      <c r="V44" s="69" t="s">
        <v>347</v>
      </c>
      <c r="W44" s="69"/>
      <c r="X44" s="69"/>
      <c r="Y44" s="69"/>
      <c r="Z44" s="69"/>
      <c r="AA44" s="69"/>
      <c r="AC44" s="69" t="s">
        <v>348</v>
      </c>
      <c r="AD44" s="69"/>
      <c r="AE44" s="69"/>
      <c r="AF44" s="69"/>
      <c r="AG44" s="69"/>
      <c r="AH44" s="69"/>
      <c r="AJ44" s="69" t="s">
        <v>349</v>
      </c>
      <c r="AK44" s="69"/>
      <c r="AL44" s="69"/>
      <c r="AM44" s="69"/>
      <c r="AN44" s="69"/>
      <c r="AO44" s="69"/>
      <c r="AQ44" s="69" t="s">
        <v>350</v>
      </c>
      <c r="AR44" s="69"/>
      <c r="AS44" s="69"/>
      <c r="AT44" s="69"/>
      <c r="AU44" s="69"/>
      <c r="AV44" s="69"/>
      <c r="AX44" s="69" t="s">
        <v>351</v>
      </c>
      <c r="AY44" s="69"/>
      <c r="AZ44" s="69"/>
      <c r="BA44" s="69"/>
      <c r="BB44" s="69"/>
      <c r="BC44" s="69"/>
      <c r="BE44" s="69" t="s">
        <v>352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306</v>
      </c>
      <c r="C45" s="65" t="s">
        <v>311</v>
      </c>
      <c r="D45" s="65" t="s">
        <v>276</v>
      </c>
      <c r="E45" s="65" t="s">
        <v>321</v>
      </c>
      <c r="F45" s="65" t="s">
        <v>309</v>
      </c>
      <c r="H45" s="65"/>
      <c r="I45" s="65" t="s">
        <v>320</v>
      </c>
      <c r="J45" s="65" t="s">
        <v>287</v>
      </c>
      <c r="K45" s="65" t="s">
        <v>333</v>
      </c>
      <c r="L45" s="65" t="s">
        <v>321</v>
      </c>
      <c r="M45" s="65" t="s">
        <v>332</v>
      </c>
      <c r="O45" s="65"/>
      <c r="P45" s="65" t="s">
        <v>307</v>
      </c>
      <c r="Q45" s="65" t="s">
        <v>311</v>
      </c>
      <c r="R45" s="65" t="s">
        <v>323</v>
      </c>
      <c r="S45" s="65" t="s">
        <v>279</v>
      </c>
      <c r="T45" s="65" t="s">
        <v>332</v>
      </c>
      <c r="V45" s="65"/>
      <c r="W45" s="65" t="s">
        <v>306</v>
      </c>
      <c r="X45" s="65" t="s">
        <v>322</v>
      </c>
      <c r="Y45" s="65" t="s">
        <v>276</v>
      </c>
      <c r="Z45" s="65" t="s">
        <v>312</v>
      </c>
      <c r="AA45" s="65" t="s">
        <v>302</v>
      </c>
      <c r="AC45" s="65"/>
      <c r="AD45" s="65" t="s">
        <v>320</v>
      </c>
      <c r="AE45" s="65" t="s">
        <v>311</v>
      </c>
      <c r="AF45" s="65" t="s">
        <v>276</v>
      </c>
      <c r="AG45" s="65" t="s">
        <v>312</v>
      </c>
      <c r="AH45" s="65" t="s">
        <v>332</v>
      </c>
      <c r="AJ45" s="65"/>
      <c r="AK45" s="65" t="s">
        <v>307</v>
      </c>
      <c r="AL45" s="65" t="s">
        <v>311</v>
      </c>
      <c r="AM45" s="65" t="s">
        <v>276</v>
      </c>
      <c r="AN45" s="65" t="s">
        <v>312</v>
      </c>
      <c r="AO45" s="65" t="s">
        <v>302</v>
      </c>
      <c r="AQ45" s="65"/>
      <c r="AR45" s="65" t="s">
        <v>320</v>
      </c>
      <c r="AS45" s="65" t="s">
        <v>311</v>
      </c>
      <c r="AT45" s="65" t="s">
        <v>276</v>
      </c>
      <c r="AU45" s="65" t="s">
        <v>321</v>
      </c>
      <c r="AV45" s="65" t="s">
        <v>301</v>
      </c>
      <c r="AX45" s="65"/>
      <c r="AY45" s="65" t="s">
        <v>307</v>
      </c>
      <c r="AZ45" s="65" t="s">
        <v>287</v>
      </c>
      <c r="BA45" s="65" t="s">
        <v>276</v>
      </c>
      <c r="BB45" s="65" t="s">
        <v>312</v>
      </c>
      <c r="BC45" s="65" t="s">
        <v>301</v>
      </c>
      <c r="BE45" s="65"/>
      <c r="BF45" s="65" t="s">
        <v>306</v>
      </c>
      <c r="BG45" s="65" t="s">
        <v>311</v>
      </c>
      <c r="BH45" s="65" t="s">
        <v>323</v>
      </c>
      <c r="BI45" s="65" t="s">
        <v>279</v>
      </c>
      <c r="BJ45" s="65" t="s">
        <v>301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16.224136000000001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8.2766260000000003</v>
      </c>
      <c r="O46" s="65" t="s">
        <v>353</v>
      </c>
      <c r="P46" s="65">
        <v>600</v>
      </c>
      <c r="Q46" s="65">
        <v>800</v>
      </c>
      <c r="R46" s="65">
        <v>0</v>
      </c>
      <c r="S46" s="65">
        <v>10000</v>
      </c>
      <c r="T46" s="65">
        <v>640.44730000000004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0.17161340999999999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2.3615708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162.43144000000001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52.967391999999997</v>
      </c>
      <c r="AX46" s="65" t="s">
        <v>291</v>
      </c>
      <c r="AY46" s="65"/>
      <c r="AZ46" s="65"/>
      <c r="BA46" s="65"/>
      <c r="BB46" s="65"/>
      <c r="BC46" s="65"/>
      <c r="BE46" s="65" t="s">
        <v>354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7" sqref="H2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355</v>
      </c>
      <c r="B2" s="61" t="s">
        <v>356</v>
      </c>
      <c r="C2" s="61" t="s">
        <v>284</v>
      </c>
      <c r="D2" s="61">
        <v>61</v>
      </c>
      <c r="E2" s="61">
        <v>1219.1610000000001</v>
      </c>
      <c r="F2" s="61">
        <v>175.79329000000001</v>
      </c>
      <c r="G2" s="61">
        <v>30.249327000000001</v>
      </c>
      <c r="H2" s="61">
        <v>13.970565000000001</v>
      </c>
      <c r="I2" s="61">
        <v>16.278763000000001</v>
      </c>
      <c r="J2" s="61">
        <v>50.269939999999998</v>
      </c>
      <c r="K2" s="61">
        <v>25.171291</v>
      </c>
      <c r="L2" s="61">
        <v>25.098649999999999</v>
      </c>
      <c r="M2" s="61">
        <v>33.014491999999997</v>
      </c>
      <c r="N2" s="61">
        <v>4.9022439999999996</v>
      </c>
      <c r="O2" s="61">
        <v>20.262428</v>
      </c>
      <c r="P2" s="61">
        <v>1651.086</v>
      </c>
      <c r="Q2" s="61">
        <v>27.623868999999999</v>
      </c>
      <c r="R2" s="61">
        <v>875.75580000000002</v>
      </c>
      <c r="S2" s="61">
        <v>139.85121000000001</v>
      </c>
      <c r="T2" s="61">
        <v>8830.8539999999994</v>
      </c>
      <c r="U2" s="61">
        <v>3.9285600000000001</v>
      </c>
      <c r="V2" s="61">
        <v>20.340800000000002</v>
      </c>
      <c r="W2" s="61">
        <v>386.35525999999999</v>
      </c>
      <c r="X2" s="61">
        <v>326.0127</v>
      </c>
      <c r="Y2" s="61">
        <v>2.0406618000000001</v>
      </c>
      <c r="Z2" s="61">
        <v>1.6815002999999999</v>
      </c>
      <c r="AA2" s="61">
        <v>13.276444</v>
      </c>
      <c r="AB2" s="61">
        <v>1.7751034000000001</v>
      </c>
      <c r="AC2" s="61">
        <v>813.35799999999995</v>
      </c>
      <c r="AD2" s="61">
        <v>7.3454685</v>
      </c>
      <c r="AE2" s="61">
        <v>3.1063236999999999</v>
      </c>
      <c r="AF2" s="61">
        <v>4.9456195999999997</v>
      </c>
      <c r="AG2" s="61">
        <v>724.41754000000003</v>
      </c>
      <c r="AH2" s="61">
        <v>337.01339999999999</v>
      </c>
      <c r="AI2" s="61">
        <v>387.40410000000003</v>
      </c>
      <c r="AJ2" s="61">
        <v>1009.09015</v>
      </c>
      <c r="AK2" s="61">
        <v>5782.4080000000004</v>
      </c>
      <c r="AL2" s="61">
        <v>288.00490000000002</v>
      </c>
      <c r="AM2" s="61">
        <v>3805.3696</v>
      </c>
      <c r="AN2" s="61">
        <v>151.45146</v>
      </c>
      <c r="AO2" s="61">
        <v>16.224136000000001</v>
      </c>
      <c r="AP2" s="61">
        <v>12.563492</v>
      </c>
      <c r="AQ2" s="61">
        <v>3.6606445000000001</v>
      </c>
      <c r="AR2" s="61">
        <v>8.2766260000000003</v>
      </c>
      <c r="AS2" s="61">
        <v>640.44730000000004</v>
      </c>
      <c r="AT2" s="61">
        <v>0.17161340999999999</v>
      </c>
      <c r="AU2" s="61">
        <v>2.3615708</v>
      </c>
      <c r="AV2" s="61">
        <v>162.43144000000001</v>
      </c>
      <c r="AW2" s="61">
        <v>52.967391999999997</v>
      </c>
      <c r="AX2" s="61">
        <v>0.12414776</v>
      </c>
      <c r="AY2" s="61">
        <v>0.84159890000000004</v>
      </c>
      <c r="AZ2" s="61">
        <v>315.48270000000002</v>
      </c>
      <c r="BA2" s="61">
        <v>29.63542</v>
      </c>
      <c r="BB2" s="61">
        <v>10.493220000000001</v>
      </c>
      <c r="BC2" s="61">
        <v>9.8204989999999999</v>
      </c>
      <c r="BD2" s="61">
        <v>9.2804959999999994</v>
      </c>
      <c r="BE2" s="61">
        <v>0.66343240000000003</v>
      </c>
      <c r="BF2" s="61">
        <v>3.3107199999999999</v>
      </c>
      <c r="BG2" s="61">
        <v>1.1518281E-3</v>
      </c>
      <c r="BH2" s="61">
        <v>5.2485783000000001E-2</v>
      </c>
      <c r="BI2" s="61">
        <v>3.9675910000000002E-2</v>
      </c>
      <c r="BJ2" s="61">
        <v>0.124606095</v>
      </c>
      <c r="BK2" s="61">
        <v>8.8602166000000004E-5</v>
      </c>
      <c r="BL2" s="61">
        <v>0.46618846000000003</v>
      </c>
      <c r="BM2" s="61">
        <v>4.5159682999999999</v>
      </c>
      <c r="BN2" s="61">
        <v>1.3421232000000001</v>
      </c>
      <c r="BO2" s="61">
        <v>69.311920000000001</v>
      </c>
      <c r="BP2" s="61">
        <v>13.156164</v>
      </c>
      <c r="BQ2" s="61">
        <v>24.344228999999999</v>
      </c>
      <c r="BR2" s="61">
        <v>81.939610000000002</v>
      </c>
      <c r="BS2" s="61">
        <v>20.127189999999999</v>
      </c>
      <c r="BT2" s="61">
        <v>15.878359</v>
      </c>
      <c r="BU2" s="61">
        <v>2.3983104000000002E-2</v>
      </c>
      <c r="BV2" s="61">
        <v>2.1231025000000001E-2</v>
      </c>
      <c r="BW2" s="61">
        <v>1.0306941999999999</v>
      </c>
      <c r="BX2" s="61">
        <v>1.1407111000000001</v>
      </c>
      <c r="BY2" s="61">
        <v>0.11787112</v>
      </c>
      <c r="BZ2" s="61">
        <v>8.2183104999999999E-4</v>
      </c>
      <c r="CA2" s="61">
        <v>0.97996039999999995</v>
      </c>
      <c r="CB2" s="61">
        <v>2.1602317999999999E-2</v>
      </c>
      <c r="CC2" s="61">
        <v>0.24475999000000001</v>
      </c>
      <c r="CD2" s="61">
        <v>0.63699066999999998</v>
      </c>
      <c r="CE2" s="61">
        <v>4.5386250000000003E-2</v>
      </c>
      <c r="CF2" s="61">
        <v>3.0676867999999999E-2</v>
      </c>
      <c r="CG2" s="61">
        <v>0</v>
      </c>
      <c r="CH2" s="61">
        <v>3.2733935999999998E-2</v>
      </c>
      <c r="CI2" s="61">
        <v>2.5328759999999999E-3</v>
      </c>
      <c r="CJ2" s="61">
        <v>1.2242628</v>
      </c>
      <c r="CK2" s="61">
        <v>9.8001909999999998E-3</v>
      </c>
      <c r="CL2" s="61">
        <v>0.5794435</v>
      </c>
      <c r="CM2" s="61">
        <v>3.9444124999999999</v>
      </c>
      <c r="CN2" s="61">
        <v>1442.9991</v>
      </c>
      <c r="CO2" s="61">
        <v>2584.7768999999998</v>
      </c>
      <c r="CP2" s="61">
        <v>1833.4168999999999</v>
      </c>
      <c r="CQ2" s="61">
        <v>593.32854999999995</v>
      </c>
      <c r="CR2" s="61">
        <v>298.19677999999999</v>
      </c>
      <c r="CS2" s="61">
        <v>235.09</v>
      </c>
      <c r="CT2" s="61">
        <v>1477.0273</v>
      </c>
      <c r="CU2" s="61">
        <v>1089.9077</v>
      </c>
      <c r="CV2" s="61">
        <v>755.12900000000002</v>
      </c>
      <c r="CW2" s="61">
        <v>1239.173</v>
      </c>
      <c r="CX2" s="61">
        <v>322.56515999999999</v>
      </c>
      <c r="CY2" s="61">
        <v>1686.4158</v>
      </c>
      <c r="CZ2" s="61">
        <v>1105.1531</v>
      </c>
      <c r="DA2" s="61">
        <v>2190.4321</v>
      </c>
      <c r="DB2" s="61">
        <v>1817.6515999999999</v>
      </c>
      <c r="DC2" s="61">
        <v>3699.0151000000001</v>
      </c>
      <c r="DD2" s="61">
        <v>5778.1094000000003</v>
      </c>
      <c r="DE2" s="61">
        <v>1159.3047999999999</v>
      </c>
      <c r="DF2" s="61">
        <v>2188.7840000000001</v>
      </c>
      <c r="DG2" s="61">
        <v>1362.9151999999999</v>
      </c>
      <c r="DH2" s="61">
        <v>84.512699999999995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29.63542</v>
      </c>
      <c r="B6">
        <f>BB2</f>
        <v>10.493220000000001</v>
      </c>
      <c r="C6">
        <f>BC2</f>
        <v>9.8204989999999999</v>
      </c>
      <c r="D6">
        <f>BD2</f>
        <v>9.2804959999999994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21896</v>
      </c>
      <c r="C2" s="56">
        <f ca="1">YEAR(TODAY())-YEAR(B2)+IF(TODAY()&gt;=DATE(YEAR(TODAY()),MONTH(B2),DAY(B2)),0,-1)</f>
        <v>61</v>
      </c>
      <c r="E2" s="52">
        <v>154.6</v>
      </c>
      <c r="F2" s="53" t="s">
        <v>275</v>
      </c>
      <c r="G2" s="52">
        <v>56</v>
      </c>
      <c r="H2" s="51" t="s">
        <v>40</v>
      </c>
      <c r="I2" s="72">
        <f>ROUND(G3/E3^2,1)</f>
        <v>23.4</v>
      </c>
    </row>
    <row r="3" spans="1:9" x14ac:dyDescent="0.3">
      <c r="E3" s="51">
        <f>E2/100</f>
        <v>1.546</v>
      </c>
      <c r="F3" s="51" t="s">
        <v>39</v>
      </c>
      <c r="G3" s="51">
        <f>G2</f>
        <v>56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44449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윤순옥, ID : H1900893)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14일 11:24:54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C15" sqref="AC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44449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61</v>
      </c>
      <c r="G12" s="137"/>
      <c r="H12" s="137"/>
      <c r="I12" s="137"/>
      <c r="K12" s="128">
        <f>'개인정보 및 신체계측 입력'!E2</f>
        <v>154.6</v>
      </c>
      <c r="L12" s="129"/>
      <c r="M12" s="122">
        <f>'개인정보 및 신체계측 입력'!G2</f>
        <v>56</v>
      </c>
      <c r="N12" s="123"/>
      <c r="O12" s="118" t="s">
        <v>270</v>
      </c>
      <c r="P12" s="112"/>
      <c r="Q12" s="115">
        <f>'개인정보 및 신체계측 입력'!I2</f>
        <v>23.4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윤순옥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68.585999999999999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11.802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19.613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0.9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15.9</v>
      </c>
      <c r="L72" s="36" t="s">
        <v>52</v>
      </c>
      <c r="M72" s="36">
        <f>ROUND('DRIs DATA'!K8,1)</f>
        <v>12.7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116.77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169.51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326.01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118.34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90.55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385.49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162.24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2021-09-14T02:40:07Z</dcterms:modified>
</cp:coreProperties>
</file>