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<sst xmlns="http://schemas.openxmlformats.org/spreadsheetml/2006/main" count="692" uniqueCount="338">
  <si>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</si>
  <si>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</si>
  <si>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</si>
  <si>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</si>
  <si>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</si>
  <si>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</si>
  <si>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</si>
  <si>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</si>
  <si>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</si>
  <si>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</si>
  <si>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</si>
  <si>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</si>
  <si>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</si>
  <si>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</si>
  <si>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</si>
  <si>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</si>
  <si>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</si>
  <si>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</si>
  <si>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</si>
  <si>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</si>
  <si>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</si>
  <si>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</si>
  <si>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</si>
  <si>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</si>
  <si>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</si>
  <si>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</si>
  <si>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</si>
  <si>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</si>
  <si>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</si>
  <si>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</si>
  <si>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</si>
  <si>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</si>
  <si>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</si>
  <si>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</si>
  <si>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</si>
  <si>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</si>
  <si>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</si>
  <si>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</si>
  <si>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</si>
  <si>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</si>
  <si>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</si>
  <si>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</si>
  <si>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</si>
  <si>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</si>
  <si>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</si>
  <si>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</si>
  <si>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</si>
  <si>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</si>
  <si>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</si>
  <si>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</si>
  <si>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</si>
  <si>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</si>
  <si>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</si>
  <si>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</si>
  <si>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</si>
  <si>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</si>
  <si>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</si>
  <si>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</si>
  <si>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</si>
  <si>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</si>
  <si>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</si>
  <si>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</si>
  <si>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</si>
  <si>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</si>
  <si>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</si>
  <si>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</si>
  <si>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</si>
  <si>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</si>
  <si>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</si>
  <si>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</si>
  <si>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</si>
  <si>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</si>
  <si>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</si>
  <si>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</si>
  <si>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</si>
  <si>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</si>
  <si>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</si>
  <si>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</si>
  <si>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</si>
  <si>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</si>
  <si>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</si>
  <si>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</si>
  <si>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</si>
  <si>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</si>
  <si>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</si>
  <si>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</si>
  <si>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</si>
  <si>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</si>
  <si>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</si>
  <si>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</si>
  <si>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</si>
  <si>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</si>
  <si>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</si>
  <si>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</si>
  <si>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</si>
  <si>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</si>
  <si>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</si>
  <si>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</si>
  <si>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</si>
  <si>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</si>
  <si>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</si>
  <si>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</si>
  <si>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</si>
  <si>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</si>
  <si>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</si>
  <si>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</si>
  <si>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</si>
  <si>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</si>
  <si>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</si>
  <si>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</si>
  <si>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</si>
  <si>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</si>
  <si>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</si>
  <si>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</si>
  <si>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</si>
  <si>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</si>
  <si>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</si>
  <si>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</si>
  <si>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</si>
  <si>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</si>
  <si>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</si>
  <si>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</si>
  <si>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</si>
  <si>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</si>
  <si>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</si>
  <si>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</si>
  <si>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</si>
  <si>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</si>
  <si>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</si>
  <si>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</si>
  <si>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</si>
  <si>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</si>
  <si>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</si>
  <si>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</si>
  <si>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</si>
  <si>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</si>
  <si>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</si>
  <si>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</si>
  <si>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</si>
  <si>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</si>
  <si>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</si>
  <si>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</si>
  <si>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</si>
  <si>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</si>
  <si>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</si>
  <si>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</si>
  <si>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</si>
  <si>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</si>
  <si>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</si>
  <si>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</si>
  <si>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</si>
  <si>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</si>
  <si>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</si>
  <si>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</si>
  <si>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</si>
  <si>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</si>
  <si>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</si>
  <si>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</si>
  <si>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</si>
  <si>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</si>
  <si>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</si>
  <si>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</si>
  <si>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</si>
  <si>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</si>
  <si>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</si>
  <si>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</si>
  <si>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</si>
  <si>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</si>
  <si>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</si>
  <si>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</si>
  <si>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</si>
  <si>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</si>
  <si>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</si>
  <si>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</si>
  <si>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</si>
  <si>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</si>
  <si>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</si>
  <si>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</si>
  <si>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</si>
  <si>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</si>
  <si>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</si>
  <si>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</si>
  <si>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</si>
  <si>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</si>
  <si>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</si>
  <si>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</si>
  <si>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</si>
  <si>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</si>
  <si>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</si>
  <si>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</si>
  <si>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</si>
  <si>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</si>
  <si>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</si>
  <si>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</si>
  <si>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</si>
  <si>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</si>
  <si>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</si>
  <si>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</si>
  <si>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</si>
  <si>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</si>
  <si>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</si>
  <si>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</si>
  <si>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</si>
  <si>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</si>
  <si>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</si>
  <si>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</si>
  <si>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</si>
  <si>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</si>
  <si>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</si>
  <si>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</si>
  <si>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</si>
  <si>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</si>
  <si>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</si>
  <si>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</si>
  <si>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</si>
  <si>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</si>
  <si>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</si>
  <si>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</si>
  <si>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</si>
  <si>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</si>
  <si>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</si>
  <si>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</si>
  <si>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</si>
  <si>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</si>
  <si>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</si>
  <si>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</si>
  <si>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</si>
  <si>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</si>
  <si>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</si>
  <si>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</si>
  <si>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</si>
  <si>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</si>
  <si>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</si>
  <si>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</si>
  <si>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</si>
  <si>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</si>
  <si>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</si>
  <si>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</si>
  <si>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</si>
  <si>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</si>
  <si>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</si>
  <si>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</si>
  <si>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</si>
  <si>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</si>
  <si>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</si>
  <si>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</si>
  <si>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</si>
  <si>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</si>
  <si>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</si>
  <si>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</si>
  <si>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</si>
  <si>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</si>
  <si>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</si>
  <si>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</si>
  <si>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</si>
  <si>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</si>
  <si>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</si>
  <si>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</si>
  <si>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</si>
  <si>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</si>
  <si>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</si>
  <si>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</si>
  <si>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</si>
  <si>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</si>
  <si>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</si>
  <si>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</si>
  <si>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</si>
  <si>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</si>
  <si>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</si>
  <si>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</si>
  <si>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</si>
  <si>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</si>
  <si>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</si>
  <si>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</si>
  <si>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</si>
  <si>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</si>
  <si>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</si>
  <si>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비타민D</t>
    <phoneticPr fontId="1" type="noConversion"/>
  </si>
  <si>
    <t>마그네슘</t>
    <phoneticPr fontId="1" type="noConversion"/>
  </si>
  <si>
    <t>몰리브덴</t>
    <phoneticPr fontId="1" type="noConversion"/>
  </si>
  <si>
    <t>충분섭취량</t>
    <phoneticPr fontId="1" type="noConversion"/>
  </si>
  <si>
    <t>다량영양소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</si>
  <si>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</si>
  <si>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</si>
  <si>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</si>
  <si>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</si>
  <si>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</si>
  <si>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구리</t>
    <phoneticPr fontId="1" type="noConversion"/>
  </si>
  <si>
    <t>셀레늄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</si>
  <si>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</si>
  <si>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</si>
  <si>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</si>
  <si>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</si>
  <si>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</si>
  <si>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</si>
  <si>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</si>
  <si>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</si>
  <si>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</si>
  <si>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</si>
  <si>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</si>
  <si>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미량 무기질</t>
    <phoneticPr fontId="1" type="noConversion"/>
  </si>
  <si>
    <t>크롬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</si>
  <si>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</si>
  <si>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</si>
  <si>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</si>
  <si>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인</t>
    <phoneticPr fontId="1" type="noConversion"/>
  </si>
  <si>
    <t>칼륨</t>
    <phoneticPr fontId="1" type="noConversion"/>
  </si>
  <si>
    <t>철</t>
    <phoneticPr fontId="1" type="noConversion"/>
  </si>
  <si>
    <t>구리(ug/일)</t>
    <phoneticPr fontId="1" type="noConversion"/>
  </si>
  <si>
    <t>F</t>
  </si>
  <si>
    <t>열량영양소</t>
    <phoneticPr fontId="1" type="noConversion"/>
  </si>
  <si>
    <t>식이섬유</t>
    <phoneticPr fontId="1" type="noConversion"/>
  </si>
  <si>
    <t>권장섭취량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</si>
  <si>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</si>
  <si>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</si>
  <si>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비타민B6</t>
    <phoneticPr fontId="1" type="noConversion"/>
  </si>
  <si>
    <t>비오틴</t>
    <phoneticPr fontId="1" type="noConversion"/>
  </si>
  <si>
    <t>엽산(μg DFE/일)</t>
    <phoneticPr fontId="1" type="noConversion"/>
  </si>
  <si>
    <t>나트륨</t>
    <phoneticPr fontId="1" type="noConversion"/>
  </si>
  <si>
    <t>망간</t>
    <phoneticPr fontId="1" type="noConversion"/>
  </si>
  <si>
    <t>요오드</t>
    <phoneticPr fontId="1" type="noConversion"/>
  </si>
  <si>
    <t>몰리브덴(ug/일)</t>
    <phoneticPr fontId="1" type="noConversion"/>
  </si>
  <si>
    <t>에너지(kcal)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</si>
  <si>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</si>
  <si>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</si>
  <si>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</si>
  <si>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</si>
  <si>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</si>
  <si>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비타민B12</t>
    <phoneticPr fontId="1" type="noConversion"/>
  </si>
  <si>
    <t>판토텐산</t>
    <phoneticPr fontId="1" type="noConversion"/>
  </si>
  <si>
    <t>염소</t>
    <phoneticPr fontId="1" type="noConversion"/>
  </si>
  <si>
    <t>불소</t>
    <phoneticPr fontId="1" type="noConversion"/>
  </si>
  <si>
    <t>(설문지 : FFQ 95문항 설문지, 사용자 : 김환영, ID : H1900894)</t>
  </si>
  <si>
    <t>2021년 09월 14일 11:26:47</t>
  </si>
  <si>
    <t>니아신</t>
    <phoneticPr fontId="1" type="noConversion"/>
  </si>
  <si>
    <t>크롬(ug/일)</t>
    <phoneticPr fontId="1" type="noConversion"/>
  </si>
  <si>
    <t>H1900894</t>
  </si>
  <si>
    <t>김환영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</si>
</sst>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87.520060000000001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301864"/>
        <c:axId val="258144872"/>
      </c:barChart>
      <c:catAx>
        <c:axId val="25930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144872"/>
        <c:crosses val="autoZero"/>
        <c:auto val="1"/>
        <c:lblAlgn val="ctr"/>
        <c:lblOffset val="100"/>
        <c:noMultiLvlLbl val="0"/>
      </c:catAx>
      <c:valAx>
        <c:axId val="258144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30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3.475301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80912"/>
        <c:axId val="533881304"/>
      </c:barChart>
      <c:catAx>
        <c:axId val="53388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81304"/>
        <c:crosses val="autoZero"/>
        <c:auto val="1"/>
        <c:lblAlgn val="ctr"/>
        <c:lblOffset val="100"/>
        <c:noMultiLvlLbl val="0"/>
      </c:catAx>
      <c:valAx>
        <c:axId val="53388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8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6.5466594999999996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85616"/>
        <c:axId val="533886792"/>
      </c:barChart>
      <c:catAx>
        <c:axId val="53388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86792"/>
        <c:crosses val="autoZero"/>
        <c:auto val="1"/>
        <c:lblAlgn val="ctr"/>
        <c:lblOffset val="100"/>
        <c:noMultiLvlLbl val="0"/>
      </c:catAx>
      <c:valAx>
        <c:axId val="533886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8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1570.1376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81696"/>
        <c:axId val="533886400"/>
      </c:barChart>
      <c:catAx>
        <c:axId val="53388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86400"/>
        <c:crosses val="autoZero"/>
        <c:auto val="1"/>
        <c:lblAlgn val="ctr"/>
        <c:lblOffset val="100"/>
        <c:noMultiLvlLbl val="0"/>
      </c:catAx>
      <c:valAx>
        <c:axId val="53388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8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6148.9193999999998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83264"/>
        <c:axId val="533887184"/>
      </c:barChart>
      <c:catAx>
        <c:axId val="53388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87184"/>
        <c:crosses val="autoZero"/>
        <c:auto val="1"/>
        <c:lblAlgn val="ctr"/>
        <c:lblOffset val="100"/>
        <c:noMultiLvlLbl val="0"/>
      </c:catAx>
      <c:valAx>
        <c:axId val="5338871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8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151.16713999999999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84832"/>
        <c:axId val="533884048"/>
      </c:barChart>
      <c:catAx>
        <c:axId val="53388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84048"/>
        <c:crosses val="autoZero"/>
        <c:auto val="1"/>
        <c:lblAlgn val="ctr"/>
        <c:lblOffset val="100"/>
        <c:noMultiLvlLbl val="0"/>
      </c:catAx>
      <c:valAx>
        <c:axId val="533884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8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234.17116999999999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87576"/>
        <c:axId val="533885224"/>
      </c:barChart>
      <c:catAx>
        <c:axId val="53388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85224"/>
        <c:crosses val="autoZero"/>
        <c:auto val="1"/>
        <c:lblAlgn val="ctr"/>
        <c:lblOffset val="100"/>
        <c:noMultiLvlLbl val="0"/>
      </c:catAx>
      <c:valAx>
        <c:axId val="5338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8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14.967885000000001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14384"/>
        <c:axId val="529118696"/>
      </c:barChart>
      <c:catAx>
        <c:axId val="52911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18696"/>
        <c:crosses val="autoZero"/>
        <c:auto val="1"/>
        <c:lblAlgn val="ctr"/>
        <c:lblOffset val="100"/>
        <c:noMultiLvlLbl val="0"/>
      </c:catAx>
      <c:valAx>
        <c:axId val="529118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1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1617.9463000000001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15560"/>
        <c:axId val="529121048"/>
      </c:barChart>
      <c:catAx>
        <c:axId val="52911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21048"/>
        <c:crosses val="autoZero"/>
        <c:auto val="1"/>
        <c:lblAlgn val="ctr"/>
        <c:lblOffset val="100"/>
        <c:noMultiLvlLbl val="0"/>
      </c:catAx>
      <c:valAx>
        <c:axId val="5291210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1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0.1427283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15952"/>
        <c:axId val="529113600"/>
      </c:barChart>
      <c:catAx>
        <c:axId val="52911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13600"/>
        <c:crosses val="autoZero"/>
        <c:auto val="1"/>
        <c:lblAlgn val="ctr"/>
        <c:lblOffset val="100"/>
        <c:noMultiLvlLbl val="0"/>
      </c:catAx>
      <c:valAx>
        <c:axId val="52911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1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4.6147765999999999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20656"/>
        <c:axId val="529113992"/>
      </c:barChart>
      <c:catAx>
        <c:axId val="52912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13992"/>
        <c:crosses val="autoZero"/>
        <c:auto val="1"/>
        <c:lblAlgn val="ctr"/>
        <c:lblOffset val="100"/>
        <c:noMultiLvlLbl val="0"/>
      </c:catAx>
      <c:valAx>
        <c:axId val="529113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2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56.786409999999997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146440"/>
        <c:axId val="636956568"/>
      </c:barChart>
      <c:catAx>
        <c:axId val="25814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956568"/>
        <c:crosses val="autoZero"/>
        <c:auto val="1"/>
        <c:lblAlgn val="ctr"/>
        <c:lblOffset val="100"/>
        <c:noMultiLvlLbl val="0"/>
      </c:catAx>
      <c:valAx>
        <c:axId val="636956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14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276.45952999999997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17912"/>
        <c:axId val="529116736"/>
      </c:barChart>
      <c:catAx>
        <c:axId val="52911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16736"/>
        <c:crosses val="autoZero"/>
        <c:auto val="1"/>
        <c:lblAlgn val="ctr"/>
        <c:lblOffset val="100"/>
        <c:noMultiLvlLbl val="0"/>
      </c:catAx>
      <c:valAx>
        <c:axId val="529116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1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89.503649999999993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19088"/>
        <c:axId val="529118304"/>
      </c:barChart>
      <c:catAx>
        <c:axId val="52911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18304"/>
        <c:crosses val="autoZero"/>
        <c:auto val="1"/>
        <c:lblAlgn val="ctr"/>
        <c:lblOffset val="100"/>
        <c:noMultiLvlLbl val="0"/>
      </c:catAx>
      <c:valAx>
        <c:axId val="529118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1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8.5709999999999997</c:v>
                </c:pt>
                <c:pt idx="1">
                  <c:v>13.052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120264"/>
        <c:axId val="562878408"/>
      </c:barChart>
      <c:catAx>
        <c:axId val="529120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8408"/>
        <c:crosses val="autoZero"/>
        <c:auto val="1"/>
        <c:lblAlgn val="ctr"/>
        <c:lblOffset val="100"/>
        <c:noMultiLvlLbl val="0"/>
      </c:catAx>
      <c:valAx>
        <c:axId val="56287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20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13.109852</c:v>
                </c:pt>
                <c:pt idx="1">
                  <c:v>20.111948000000002</c:v>
                </c:pt>
                <c:pt idx="2">
                  <c:v>25.064995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1243.7596000000001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876840"/>
        <c:axId val="562873704"/>
      </c:barChart>
      <c:catAx>
        <c:axId val="56287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3704"/>
        <c:crosses val="autoZero"/>
        <c:auto val="1"/>
        <c:lblAlgn val="ctr"/>
        <c:lblOffset val="100"/>
        <c:noMultiLvlLbl val="0"/>
      </c:catAx>
      <c:valAx>
        <c:axId val="562873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7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30.066867999999999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878800"/>
        <c:axId val="562874096"/>
      </c:barChart>
      <c:catAx>
        <c:axId val="56287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4096"/>
        <c:crosses val="autoZero"/>
        <c:auto val="1"/>
        <c:lblAlgn val="ctr"/>
        <c:lblOffset val="100"/>
        <c:noMultiLvlLbl val="0"/>
      </c:catAx>
      <c:valAx>
        <c:axId val="56287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7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71.007999999999996</c:v>
                </c:pt>
                <c:pt idx="1">
                  <c:v>12.090999999999999</c:v>
                </c:pt>
                <c:pt idx="2">
                  <c:v>16.899999999999999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2872920"/>
        <c:axId val="562873312"/>
      </c:barChart>
      <c:catAx>
        <c:axId val="56287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3312"/>
        <c:crosses val="autoZero"/>
        <c:auto val="1"/>
        <c:lblAlgn val="ctr"/>
        <c:lblOffset val="100"/>
        <c:noMultiLvlLbl val="0"/>
      </c:catAx>
      <c:valAx>
        <c:axId val="56287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7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2374.4499999999998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875664"/>
        <c:axId val="562877232"/>
      </c:barChart>
      <c:catAx>
        <c:axId val="56287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7232"/>
        <c:crosses val="autoZero"/>
        <c:auto val="1"/>
        <c:lblAlgn val="ctr"/>
        <c:lblOffset val="100"/>
        <c:noMultiLvlLbl val="0"/>
      </c:catAx>
      <c:valAx>
        <c:axId val="562877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7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378.05844000000002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876448"/>
        <c:axId val="562879584"/>
      </c:barChart>
      <c:catAx>
        <c:axId val="56287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9584"/>
        <c:crosses val="autoZero"/>
        <c:auto val="1"/>
        <c:lblAlgn val="ctr"/>
        <c:lblOffset val="100"/>
        <c:noMultiLvlLbl val="0"/>
      </c:catAx>
      <c:valAx>
        <c:axId val="562879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911.48773000000006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877624"/>
        <c:axId val="562878016"/>
      </c:barChart>
      <c:catAx>
        <c:axId val="56287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8016"/>
        <c:crosses val="autoZero"/>
        <c:auto val="1"/>
        <c:lblAlgn val="ctr"/>
        <c:lblOffset val="100"/>
        <c:noMultiLvlLbl val="0"/>
      </c:catAx>
      <c:valAx>
        <c:axId val="562878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7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3.0668359999999999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956176"/>
        <c:axId val="636956960"/>
      </c:barChart>
      <c:catAx>
        <c:axId val="63695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956960"/>
        <c:crosses val="autoZero"/>
        <c:auto val="1"/>
        <c:lblAlgn val="ctr"/>
        <c:lblOffset val="100"/>
        <c:noMultiLvlLbl val="0"/>
      </c:catAx>
      <c:valAx>
        <c:axId val="63695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95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10519.459000000001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8253296"/>
        <c:axId val="748258392"/>
      </c:barChart>
      <c:catAx>
        <c:axId val="74825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8258392"/>
        <c:crosses val="autoZero"/>
        <c:auto val="1"/>
        <c:lblAlgn val="ctr"/>
        <c:lblOffset val="100"/>
        <c:noMultiLvlLbl val="0"/>
      </c:catAx>
      <c:valAx>
        <c:axId val="748258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825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29.39967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8253688"/>
        <c:axId val="748260744"/>
      </c:barChart>
      <c:catAx>
        <c:axId val="74825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8260744"/>
        <c:crosses val="autoZero"/>
        <c:auto val="1"/>
        <c:lblAlgn val="ctr"/>
        <c:lblOffset val="100"/>
        <c:noMultiLvlLbl val="0"/>
      </c:catAx>
      <c:valAx>
        <c:axId val="74826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8253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2.6123816999999998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8254472"/>
        <c:axId val="748255256"/>
      </c:barChart>
      <c:catAx>
        <c:axId val="748254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8255256"/>
        <c:crosses val="autoZero"/>
        <c:auto val="1"/>
        <c:lblAlgn val="ctr"/>
        <c:lblOffset val="100"/>
        <c:noMultiLvlLbl val="0"/>
      </c:catAx>
      <c:valAx>
        <c:axId val="748255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825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777.05550000000005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957352"/>
        <c:axId val="636957744"/>
      </c:barChart>
      <c:catAx>
        <c:axId val="63695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957744"/>
        <c:crosses val="autoZero"/>
        <c:auto val="1"/>
        <c:lblAlgn val="ctr"/>
        <c:lblOffset val="100"/>
        <c:noMultiLvlLbl val="0"/>
      </c:catAx>
      <c:valAx>
        <c:axId val="63695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95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2.2071589999999999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953432"/>
        <c:axId val="636953824"/>
      </c:barChart>
      <c:catAx>
        <c:axId val="63695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953824"/>
        <c:crosses val="autoZero"/>
        <c:auto val="1"/>
        <c:lblAlgn val="ctr"/>
        <c:lblOffset val="100"/>
        <c:noMultiLvlLbl val="0"/>
      </c:catAx>
      <c:valAx>
        <c:axId val="636953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95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22.24972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954608"/>
        <c:axId val="636955000"/>
      </c:barChart>
      <c:catAx>
        <c:axId val="63695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955000"/>
        <c:crosses val="autoZero"/>
        <c:auto val="1"/>
        <c:lblAlgn val="ctr"/>
        <c:lblOffset val="100"/>
        <c:noMultiLvlLbl val="0"/>
      </c:catAx>
      <c:valAx>
        <c:axId val="636955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95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2.6123816999999998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959704"/>
        <c:axId val="636955784"/>
      </c:barChart>
      <c:catAx>
        <c:axId val="63695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955784"/>
        <c:crosses val="autoZero"/>
        <c:auto val="1"/>
        <c:lblAlgn val="ctr"/>
        <c:lblOffset val="100"/>
        <c:noMultiLvlLbl val="0"/>
      </c:catAx>
      <c:valAx>
        <c:axId val="636955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95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1163.3077000000001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960096"/>
        <c:axId val="636952648"/>
      </c:barChart>
      <c:catAx>
        <c:axId val="63696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952648"/>
        <c:crosses val="autoZero"/>
        <c:auto val="1"/>
        <c:lblAlgn val="ctr"/>
        <c:lblOffset val="100"/>
        <c:noMultiLvlLbl val="0"/>
      </c:catAx>
      <c:valAx>
        <c:axId val="63695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96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11.112488000000001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87968"/>
        <c:axId val="533882872"/>
      </c:barChart>
      <c:catAx>
        <c:axId val="53388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82872"/>
        <c:crosses val="autoZero"/>
        <c:auto val="1"/>
        <c:lblAlgn val="ctr"/>
        <c:lblOffset val="100"/>
        <c:noMultiLvlLbl val="0"/>
      </c:catAx>
      <c:valAx>
        <c:axId val="533882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8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김환영, ID : H1900894)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14일 11:26:47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2374.4499999999998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87.520060000000001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56.786409999999997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71.007999999999996</v>
      </c>
      <c r="G8" s="59">
        <f>'DRIs DATA 입력'!G8</f>
        <v>12.090999999999999</v>
      </c>
      <c r="H8" s="59">
        <f>'DRIs DATA 입력'!H8</f>
        <v>16.899999999999999</v>
      </c>
      <c r="I8" s="46"/>
      <c r="J8" s="59" t="s">
        <v>215</v>
      </c>
      <c r="K8" s="59">
        <f>'DRIs DATA 입력'!K8</f>
        <v>8.5709999999999997</v>
      </c>
      <c r="L8" s="59">
        <f>'DRIs DATA 입력'!L8</f>
        <v>13.052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1243.7596000000001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30.066867999999999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3.0668359999999999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777.05550000000005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378.05844000000002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2.9917889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2.2071589999999999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22.24972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2.6123816999999998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1163.3077000000001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11.112488000000001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3.475301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6.5466594999999996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911.48773000000006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1570.1376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10519.459000000001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6148.9193999999998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151.16713999999999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234.17116999999999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29.39967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14.967885000000001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1617.9463000000001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0.1427283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4.6147765999999999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276.45952999999997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89.503649999999993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6" sqref="L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289</v>
      </c>
      <c r="B1" s="61" t="s">
        <v>332</v>
      </c>
      <c r="G1" s="62" t="s">
        <v>290</v>
      </c>
      <c r="H1" s="61" t="s">
        <v>333</v>
      </c>
    </row>
    <row r="3" spans="1:27" x14ac:dyDescent="0.3">
      <c r="A3" s="71" t="s">
        <v>281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322</v>
      </c>
      <c r="B4" s="69"/>
      <c r="C4" s="69"/>
      <c r="E4" s="66" t="s">
        <v>310</v>
      </c>
      <c r="F4" s="67"/>
      <c r="G4" s="67"/>
      <c r="H4" s="68"/>
      <c r="J4" s="66" t="s">
        <v>302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311</v>
      </c>
      <c r="V4" s="69"/>
      <c r="W4" s="69"/>
      <c r="X4" s="69"/>
      <c r="Y4" s="69"/>
      <c r="Z4" s="69"/>
    </row>
    <row r="5" spans="1:27" x14ac:dyDescent="0.3">
      <c r="A5" s="65"/>
      <c r="B5" s="65" t="s">
        <v>323</v>
      </c>
      <c r="C5" s="65" t="s">
        <v>324</v>
      </c>
      <c r="E5" s="65"/>
      <c r="F5" s="65" t="s">
        <v>49</v>
      </c>
      <c r="G5" s="65" t="s">
        <v>325</v>
      </c>
      <c r="H5" s="65" t="s">
        <v>45</v>
      </c>
      <c r="J5" s="65"/>
      <c r="K5" s="65" t="s">
        <v>303</v>
      </c>
      <c r="L5" s="65" t="s">
        <v>326</v>
      </c>
      <c r="N5" s="65"/>
      <c r="O5" s="65" t="s">
        <v>327</v>
      </c>
      <c r="P5" s="65" t="s">
        <v>312</v>
      </c>
      <c r="Q5" s="65" t="s">
        <v>280</v>
      </c>
      <c r="R5" s="65" t="s">
        <v>291</v>
      </c>
      <c r="S5" s="65" t="s">
        <v>324</v>
      </c>
      <c r="U5" s="65"/>
      <c r="V5" s="65" t="s">
        <v>327</v>
      </c>
      <c r="W5" s="65" t="s">
        <v>312</v>
      </c>
      <c r="X5" s="65" t="s">
        <v>280</v>
      </c>
      <c r="Y5" s="65" t="s">
        <v>291</v>
      </c>
      <c r="Z5" s="65" t="s">
        <v>324</v>
      </c>
    </row>
    <row r="6" spans="1:27" x14ac:dyDescent="0.3">
      <c r="A6" s="65" t="s">
        <v>322</v>
      </c>
      <c r="B6" s="65">
        <v>1800</v>
      </c>
      <c r="C6" s="65">
        <v>2374.4499999999998</v>
      </c>
      <c r="E6" s="65" t="s">
        <v>313</v>
      </c>
      <c r="F6" s="65">
        <v>55</v>
      </c>
      <c r="G6" s="65">
        <v>15</v>
      </c>
      <c r="H6" s="65">
        <v>7</v>
      </c>
      <c r="J6" s="65" t="s">
        <v>313</v>
      </c>
      <c r="K6" s="65">
        <v>0.1</v>
      </c>
      <c r="L6" s="65">
        <v>4</v>
      </c>
      <c r="N6" s="65" t="s">
        <v>292</v>
      </c>
      <c r="O6" s="65">
        <v>40</v>
      </c>
      <c r="P6" s="65">
        <v>50</v>
      </c>
      <c r="Q6" s="65">
        <v>0</v>
      </c>
      <c r="R6" s="65">
        <v>0</v>
      </c>
      <c r="S6" s="65">
        <v>87.520060000000001</v>
      </c>
      <c r="U6" s="65" t="s">
        <v>314</v>
      </c>
      <c r="V6" s="65">
        <v>0</v>
      </c>
      <c r="W6" s="65">
        <v>0</v>
      </c>
      <c r="X6" s="65">
        <v>20</v>
      </c>
      <c r="Y6" s="65">
        <v>0</v>
      </c>
      <c r="Z6" s="65">
        <v>56.786409999999997</v>
      </c>
    </row>
    <row r="7" spans="1:27" x14ac:dyDescent="0.3">
      <c r="E7" s="65" t="s">
        <v>282</v>
      </c>
      <c r="F7" s="65">
        <v>65</v>
      </c>
      <c r="G7" s="65">
        <v>30</v>
      </c>
      <c r="H7" s="65">
        <v>20</v>
      </c>
      <c r="J7" s="65" t="s">
        <v>282</v>
      </c>
      <c r="K7" s="65">
        <v>1</v>
      </c>
      <c r="L7" s="65">
        <v>10</v>
      </c>
    </row>
    <row r="8" spans="1:27" x14ac:dyDescent="0.3">
      <c r="E8" s="65" t="s">
        <v>293</v>
      </c>
      <c r="F8" s="65">
        <v>71.007999999999996</v>
      </c>
      <c r="G8" s="65">
        <v>12.090999999999999</v>
      </c>
      <c r="H8" s="65">
        <v>16.899999999999999</v>
      </c>
      <c r="J8" s="65" t="s">
        <v>293</v>
      </c>
      <c r="K8" s="65">
        <v>8.5709999999999997</v>
      </c>
      <c r="L8" s="65">
        <v>13.052</v>
      </c>
    </row>
    <row r="13" spans="1:27" x14ac:dyDescent="0.3">
      <c r="A13" s="70" t="s">
        <v>294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283</v>
      </c>
      <c r="B14" s="69"/>
      <c r="C14" s="69"/>
      <c r="D14" s="69"/>
      <c r="E14" s="69"/>
      <c r="F14" s="69"/>
      <c r="H14" s="69" t="s">
        <v>284</v>
      </c>
      <c r="I14" s="69"/>
      <c r="J14" s="69"/>
      <c r="K14" s="69"/>
      <c r="L14" s="69"/>
      <c r="M14" s="69"/>
      <c r="O14" s="69" t="s">
        <v>277</v>
      </c>
      <c r="P14" s="69"/>
      <c r="Q14" s="69"/>
      <c r="R14" s="69"/>
      <c r="S14" s="69"/>
      <c r="T14" s="69"/>
      <c r="V14" s="69" t="s">
        <v>295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327</v>
      </c>
      <c r="C15" s="65" t="s">
        <v>312</v>
      </c>
      <c r="D15" s="65" t="s">
        <v>280</v>
      </c>
      <c r="E15" s="65" t="s">
        <v>291</v>
      </c>
      <c r="F15" s="65" t="s">
        <v>324</v>
      </c>
      <c r="H15" s="65"/>
      <c r="I15" s="65" t="s">
        <v>327</v>
      </c>
      <c r="J15" s="65" t="s">
        <v>312</v>
      </c>
      <c r="K15" s="65" t="s">
        <v>280</v>
      </c>
      <c r="L15" s="65" t="s">
        <v>291</v>
      </c>
      <c r="M15" s="65" t="s">
        <v>324</v>
      </c>
      <c r="O15" s="65"/>
      <c r="P15" s="65" t="s">
        <v>327</v>
      </c>
      <c r="Q15" s="65" t="s">
        <v>312</v>
      </c>
      <c r="R15" s="65" t="s">
        <v>280</v>
      </c>
      <c r="S15" s="65" t="s">
        <v>291</v>
      </c>
      <c r="T15" s="65" t="s">
        <v>324</v>
      </c>
      <c r="V15" s="65"/>
      <c r="W15" s="65" t="s">
        <v>327</v>
      </c>
      <c r="X15" s="65" t="s">
        <v>312</v>
      </c>
      <c r="Y15" s="65" t="s">
        <v>280</v>
      </c>
      <c r="Z15" s="65" t="s">
        <v>291</v>
      </c>
      <c r="AA15" s="65" t="s">
        <v>324</v>
      </c>
    </row>
    <row r="16" spans="1:27" x14ac:dyDescent="0.3">
      <c r="A16" s="65" t="s">
        <v>296</v>
      </c>
      <c r="B16" s="65">
        <v>430</v>
      </c>
      <c r="C16" s="65">
        <v>600</v>
      </c>
      <c r="D16" s="65">
        <v>0</v>
      </c>
      <c r="E16" s="65">
        <v>3000</v>
      </c>
      <c r="F16" s="65">
        <v>1243.7596000000001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30.066867999999999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3.0668359999999999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777.05550000000005</v>
      </c>
    </row>
    <row r="23" spans="1:62" x14ac:dyDescent="0.3">
      <c r="A23" s="70" t="s">
        <v>297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304</v>
      </c>
      <c r="B24" s="69"/>
      <c r="C24" s="69"/>
      <c r="D24" s="69"/>
      <c r="E24" s="69"/>
      <c r="F24" s="69"/>
      <c r="H24" s="69" t="s">
        <v>285</v>
      </c>
      <c r="I24" s="69"/>
      <c r="J24" s="69"/>
      <c r="K24" s="69"/>
      <c r="L24" s="69"/>
      <c r="M24" s="69"/>
      <c r="O24" s="69" t="s">
        <v>298</v>
      </c>
      <c r="P24" s="69"/>
      <c r="Q24" s="69"/>
      <c r="R24" s="69"/>
      <c r="S24" s="69"/>
      <c r="T24" s="69"/>
      <c r="V24" s="69" t="s">
        <v>334</v>
      </c>
      <c r="W24" s="69"/>
      <c r="X24" s="69"/>
      <c r="Y24" s="69"/>
      <c r="Z24" s="69"/>
      <c r="AA24" s="69"/>
      <c r="AC24" s="69" t="s">
        <v>315</v>
      </c>
      <c r="AD24" s="69"/>
      <c r="AE24" s="69"/>
      <c r="AF24" s="69"/>
      <c r="AG24" s="69"/>
      <c r="AH24" s="69"/>
      <c r="AJ24" s="69" t="s">
        <v>299</v>
      </c>
      <c r="AK24" s="69"/>
      <c r="AL24" s="69"/>
      <c r="AM24" s="69"/>
      <c r="AN24" s="69"/>
      <c r="AO24" s="69"/>
      <c r="AQ24" s="69" t="s">
        <v>328</v>
      </c>
      <c r="AR24" s="69"/>
      <c r="AS24" s="69"/>
      <c r="AT24" s="69"/>
      <c r="AU24" s="69"/>
      <c r="AV24" s="69"/>
      <c r="AX24" s="69" t="s">
        <v>329</v>
      </c>
      <c r="AY24" s="69"/>
      <c r="AZ24" s="69"/>
      <c r="BA24" s="69"/>
      <c r="BB24" s="69"/>
      <c r="BC24" s="69"/>
      <c r="BE24" s="69" t="s">
        <v>316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327</v>
      </c>
      <c r="C25" s="65" t="s">
        <v>312</v>
      </c>
      <c r="D25" s="65" t="s">
        <v>280</v>
      </c>
      <c r="E25" s="65" t="s">
        <v>291</v>
      </c>
      <c r="F25" s="65" t="s">
        <v>324</v>
      </c>
      <c r="H25" s="65"/>
      <c r="I25" s="65" t="s">
        <v>327</v>
      </c>
      <c r="J25" s="65" t="s">
        <v>312</v>
      </c>
      <c r="K25" s="65" t="s">
        <v>280</v>
      </c>
      <c r="L25" s="65" t="s">
        <v>291</v>
      </c>
      <c r="M25" s="65" t="s">
        <v>324</v>
      </c>
      <c r="O25" s="65"/>
      <c r="P25" s="65" t="s">
        <v>327</v>
      </c>
      <c r="Q25" s="65" t="s">
        <v>312</v>
      </c>
      <c r="R25" s="65" t="s">
        <v>280</v>
      </c>
      <c r="S25" s="65" t="s">
        <v>291</v>
      </c>
      <c r="T25" s="65" t="s">
        <v>324</v>
      </c>
      <c r="V25" s="65"/>
      <c r="W25" s="65" t="s">
        <v>327</v>
      </c>
      <c r="X25" s="65" t="s">
        <v>312</v>
      </c>
      <c r="Y25" s="65" t="s">
        <v>280</v>
      </c>
      <c r="Z25" s="65" t="s">
        <v>291</v>
      </c>
      <c r="AA25" s="65" t="s">
        <v>324</v>
      </c>
      <c r="AC25" s="65"/>
      <c r="AD25" s="65" t="s">
        <v>327</v>
      </c>
      <c r="AE25" s="65" t="s">
        <v>312</v>
      </c>
      <c r="AF25" s="65" t="s">
        <v>280</v>
      </c>
      <c r="AG25" s="65" t="s">
        <v>291</v>
      </c>
      <c r="AH25" s="65" t="s">
        <v>324</v>
      </c>
      <c r="AJ25" s="65"/>
      <c r="AK25" s="65" t="s">
        <v>327</v>
      </c>
      <c r="AL25" s="65" t="s">
        <v>312</v>
      </c>
      <c r="AM25" s="65" t="s">
        <v>280</v>
      </c>
      <c r="AN25" s="65" t="s">
        <v>291</v>
      </c>
      <c r="AO25" s="65" t="s">
        <v>324</v>
      </c>
      <c r="AQ25" s="65"/>
      <c r="AR25" s="65" t="s">
        <v>327</v>
      </c>
      <c r="AS25" s="65" t="s">
        <v>312</v>
      </c>
      <c r="AT25" s="65" t="s">
        <v>280</v>
      </c>
      <c r="AU25" s="65" t="s">
        <v>291</v>
      </c>
      <c r="AV25" s="65" t="s">
        <v>324</v>
      </c>
      <c r="AX25" s="65"/>
      <c r="AY25" s="65" t="s">
        <v>327</v>
      </c>
      <c r="AZ25" s="65" t="s">
        <v>312</v>
      </c>
      <c r="BA25" s="65" t="s">
        <v>280</v>
      </c>
      <c r="BB25" s="65" t="s">
        <v>291</v>
      </c>
      <c r="BC25" s="65" t="s">
        <v>324</v>
      </c>
      <c r="BE25" s="65"/>
      <c r="BF25" s="65" t="s">
        <v>327</v>
      </c>
      <c r="BG25" s="65" t="s">
        <v>312</v>
      </c>
      <c r="BH25" s="65" t="s">
        <v>280</v>
      </c>
      <c r="BI25" s="65" t="s">
        <v>291</v>
      </c>
      <c r="BJ25" s="65" t="s">
        <v>324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378.05844000000002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2.9917889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2.2071589999999999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22.24972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2.6123816999999998</v>
      </c>
      <c r="AJ26" s="65" t="s">
        <v>317</v>
      </c>
      <c r="AK26" s="65">
        <v>320</v>
      </c>
      <c r="AL26" s="65">
        <v>400</v>
      </c>
      <c r="AM26" s="65">
        <v>0</v>
      </c>
      <c r="AN26" s="65">
        <v>1000</v>
      </c>
      <c r="AO26" s="65">
        <v>1163.3077000000001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11.112488000000001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3.475301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6.5466594999999996</v>
      </c>
    </row>
    <row r="33" spans="1:68" x14ac:dyDescent="0.3">
      <c r="A33" s="70" t="s">
        <v>286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305</v>
      </c>
      <c r="I34" s="69"/>
      <c r="J34" s="69"/>
      <c r="K34" s="69"/>
      <c r="L34" s="69"/>
      <c r="M34" s="69"/>
      <c r="O34" s="69" t="s">
        <v>318</v>
      </c>
      <c r="P34" s="69"/>
      <c r="Q34" s="69"/>
      <c r="R34" s="69"/>
      <c r="S34" s="69"/>
      <c r="T34" s="69"/>
      <c r="V34" s="69" t="s">
        <v>306</v>
      </c>
      <c r="W34" s="69"/>
      <c r="X34" s="69"/>
      <c r="Y34" s="69"/>
      <c r="Z34" s="69"/>
      <c r="AA34" s="69"/>
      <c r="AC34" s="69" t="s">
        <v>330</v>
      </c>
      <c r="AD34" s="69"/>
      <c r="AE34" s="69"/>
      <c r="AF34" s="69"/>
      <c r="AG34" s="69"/>
      <c r="AH34" s="69"/>
      <c r="AJ34" s="69" t="s">
        <v>278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327</v>
      </c>
      <c r="C35" s="65" t="s">
        <v>312</v>
      </c>
      <c r="D35" s="65" t="s">
        <v>280</v>
      </c>
      <c r="E35" s="65" t="s">
        <v>291</v>
      </c>
      <c r="F35" s="65" t="s">
        <v>324</v>
      </c>
      <c r="H35" s="65"/>
      <c r="I35" s="65" t="s">
        <v>327</v>
      </c>
      <c r="J35" s="65" t="s">
        <v>312</v>
      </c>
      <c r="K35" s="65" t="s">
        <v>280</v>
      </c>
      <c r="L35" s="65" t="s">
        <v>291</v>
      </c>
      <c r="M35" s="65" t="s">
        <v>324</v>
      </c>
      <c r="O35" s="65"/>
      <c r="P35" s="65" t="s">
        <v>327</v>
      </c>
      <c r="Q35" s="65" t="s">
        <v>312</v>
      </c>
      <c r="R35" s="65" t="s">
        <v>280</v>
      </c>
      <c r="S35" s="65" t="s">
        <v>291</v>
      </c>
      <c r="T35" s="65" t="s">
        <v>324</v>
      </c>
      <c r="V35" s="65"/>
      <c r="W35" s="65" t="s">
        <v>327</v>
      </c>
      <c r="X35" s="65" t="s">
        <v>312</v>
      </c>
      <c r="Y35" s="65" t="s">
        <v>280</v>
      </c>
      <c r="Z35" s="65" t="s">
        <v>291</v>
      </c>
      <c r="AA35" s="65" t="s">
        <v>324</v>
      </c>
      <c r="AC35" s="65"/>
      <c r="AD35" s="65" t="s">
        <v>327</v>
      </c>
      <c r="AE35" s="65" t="s">
        <v>312</v>
      </c>
      <c r="AF35" s="65" t="s">
        <v>280</v>
      </c>
      <c r="AG35" s="65" t="s">
        <v>291</v>
      </c>
      <c r="AH35" s="65" t="s">
        <v>324</v>
      </c>
      <c r="AJ35" s="65"/>
      <c r="AK35" s="65" t="s">
        <v>327</v>
      </c>
      <c r="AL35" s="65" t="s">
        <v>312</v>
      </c>
      <c r="AM35" s="65" t="s">
        <v>280</v>
      </c>
      <c r="AN35" s="65" t="s">
        <v>291</v>
      </c>
      <c r="AO35" s="65" t="s">
        <v>324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911.48773000000006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1570.1376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10519.459000000001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6148.9193999999998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151.16713999999999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234.17116999999999</v>
      </c>
    </row>
    <row r="43" spans="1:68" x14ac:dyDescent="0.3">
      <c r="A43" s="70" t="s">
        <v>300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307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287</v>
      </c>
      <c r="P44" s="69"/>
      <c r="Q44" s="69"/>
      <c r="R44" s="69"/>
      <c r="S44" s="69"/>
      <c r="T44" s="69"/>
      <c r="V44" s="69" t="s">
        <v>331</v>
      </c>
      <c r="W44" s="69"/>
      <c r="X44" s="69"/>
      <c r="Y44" s="69"/>
      <c r="Z44" s="69"/>
      <c r="AA44" s="69"/>
      <c r="AC44" s="69" t="s">
        <v>319</v>
      </c>
      <c r="AD44" s="69"/>
      <c r="AE44" s="69"/>
      <c r="AF44" s="69"/>
      <c r="AG44" s="69"/>
      <c r="AH44" s="69"/>
      <c r="AJ44" s="69" t="s">
        <v>320</v>
      </c>
      <c r="AK44" s="69"/>
      <c r="AL44" s="69"/>
      <c r="AM44" s="69"/>
      <c r="AN44" s="69"/>
      <c r="AO44" s="69"/>
      <c r="AQ44" s="69" t="s">
        <v>288</v>
      </c>
      <c r="AR44" s="69"/>
      <c r="AS44" s="69"/>
      <c r="AT44" s="69"/>
      <c r="AU44" s="69"/>
      <c r="AV44" s="69"/>
      <c r="AX44" s="69" t="s">
        <v>279</v>
      </c>
      <c r="AY44" s="69"/>
      <c r="AZ44" s="69"/>
      <c r="BA44" s="69"/>
      <c r="BB44" s="69"/>
      <c r="BC44" s="69"/>
      <c r="BE44" s="69" t="s">
        <v>301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327</v>
      </c>
      <c r="C45" s="65" t="s">
        <v>312</v>
      </c>
      <c r="D45" s="65" t="s">
        <v>280</v>
      </c>
      <c r="E45" s="65" t="s">
        <v>291</v>
      </c>
      <c r="F45" s="65" t="s">
        <v>324</v>
      </c>
      <c r="H45" s="65"/>
      <c r="I45" s="65" t="s">
        <v>327</v>
      </c>
      <c r="J45" s="65" t="s">
        <v>312</v>
      </c>
      <c r="K45" s="65" t="s">
        <v>280</v>
      </c>
      <c r="L45" s="65" t="s">
        <v>291</v>
      </c>
      <c r="M45" s="65" t="s">
        <v>324</v>
      </c>
      <c r="O45" s="65"/>
      <c r="P45" s="65" t="s">
        <v>327</v>
      </c>
      <c r="Q45" s="65" t="s">
        <v>312</v>
      </c>
      <c r="R45" s="65" t="s">
        <v>280</v>
      </c>
      <c r="S45" s="65" t="s">
        <v>291</v>
      </c>
      <c r="T45" s="65" t="s">
        <v>324</v>
      </c>
      <c r="V45" s="65"/>
      <c r="W45" s="65" t="s">
        <v>327</v>
      </c>
      <c r="X45" s="65" t="s">
        <v>312</v>
      </c>
      <c r="Y45" s="65" t="s">
        <v>280</v>
      </c>
      <c r="Z45" s="65" t="s">
        <v>291</v>
      </c>
      <c r="AA45" s="65" t="s">
        <v>324</v>
      </c>
      <c r="AC45" s="65"/>
      <c r="AD45" s="65" t="s">
        <v>327</v>
      </c>
      <c r="AE45" s="65" t="s">
        <v>312</v>
      </c>
      <c r="AF45" s="65" t="s">
        <v>280</v>
      </c>
      <c r="AG45" s="65" t="s">
        <v>291</v>
      </c>
      <c r="AH45" s="65" t="s">
        <v>324</v>
      </c>
      <c r="AJ45" s="65"/>
      <c r="AK45" s="65" t="s">
        <v>327</v>
      </c>
      <c r="AL45" s="65" t="s">
        <v>312</v>
      </c>
      <c r="AM45" s="65" t="s">
        <v>280</v>
      </c>
      <c r="AN45" s="65" t="s">
        <v>291</v>
      </c>
      <c r="AO45" s="65" t="s">
        <v>324</v>
      </c>
      <c r="AQ45" s="65"/>
      <c r="AR45" s="65" t="s">
        <v>327</v>
      </c>
      <c r="AS45" s="65" t="s">
        <v>312</v>
      </c>
      <c r="AT45" s="65" t="s">
        <v>280</v>
      </c>
      <c r="AU45" s="65" t="s">
        <v>291</v>
      </c>
      <c r="AV45" s="65" t="s">
        <v>324</v>
      </c>
      <c r="AX45" s="65"/>
      <c r="AY45" s="65" t="s">
        <v>327</v>
      </c>
      <c r="AZ45" s="65" t="s">
        <v>312</v>
      </c>
      <c r="BA45" s="65" t="s">
        <v>280</v>
      </c>
      <c r="BB45" s="65" t="s">
        <v>291</v>
      </c>
      <c r="BC45" s="65" t="s">
        <v>324</v>
      </c>
      <c r="BE45" s="65"/>
      <c r="BF45" s="65" t="s">
        <v>327</v>
      </c>
      <c r="BG45" s="65" t="s">
        <v>312</v>
      </c>
      <c r="BH45" s="65" t="s">
        <v>280</v>
      </c>
      <c r="BI45" s="65" t="s">
        <v>291</v>
      </c>
      <c r="BJ45" s="65" t="s">
        <v>324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29.39967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14.967885000000001</v>
      </c>
      <c r="O46" s="65" t="s">
        <v>308</v>
      </c>
      <c r="P46" s="65">
        <v>600</v>
      </c>
      <c r="Q46" s="65">
        <v>800</v>
      </c>
      <c r="R46" s="65">
        <v>0</v>
      </c>
      <c r="S46" s="65">
        <v>10000</v>
      </c>
      <c r="T46" s="65">
        <v>1617.9463000000001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0.1427283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4.6147765999999999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276.45952999999997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89.503649999999993</v>
      </c>
      <c r="AX46" s="65" t="s">
        <v>321</v>
      </c>
      <c r="AY46" s="65"/>
      <c r="AZ46" s="65"/>
      <c r="BA46" s="65"/>
      <c r="BB46" s="65"/>
      <c r="BC46" s="65"/>
      <c r="BE46" s="65" t="s">
        <v>335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0" sqref="F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336</v>
      </c>
      <c r="B2" s="61" t="s">
        <v>337</v>
      </c>
      <c r="C2" s="61" t="s">
        <v>309</v>
      </c>
      <c r="D2" s="61">
        <v>52</v>
      </c>
      <c r="E2" s="61">
        <v>2374.4499999999998</v>
      </c>
      <c r="F2" s="61">
        <v>367.72</v>
      </c>
      <c r="G2" s="61">
        <v>62.615417000000001</v>
      </c>
      <c r="H2" s="61">
        <v>43.367835999999997</v>
      </c>
      <c r="I2" s="61">
        <v>19.247581</v>
      </c>
      <c r="J2" s="61">
        <v>87.520060000000001</v>
      </c>
      <c r="K2" s="61">
        <v>51.976253999999997</v>
      </c>
      <c r="L2" s="61">
        <v>35.543807999999999</v>
      </c>
      <c r="M2" s="61">
        <v>56.786409999999997</v>
      </c>
      <c r="N2" s="61">
        <v>5.8692007000000004</v>
      </c>
      <c r="O2" s="61">
        <v>34.890839999999997</v>
      </c>
      <c r="P2" s="61">
        <v>2063.4304000000002</v>
      </c>
      <c r="Q2" s="61">
        <v>46.010829999999999</v>
      </c>
      <c r="R2" s="61">
        <v>1243.7596000000001</v>
      </c>
      <c r="S2" s="61">
        <v>117.32914</v>
      </c>
      <c r="T2" s="61">
        <v>13517.168</v>
      </c>
      <c r="U2" s="61">
        <v>3.0668359999999999</v>
      </c>
      <c r="V2" s="61">
        <v>30.066867999999999</v>
      </c>
      <c r="W2" s="61">
        <v>777.05550000000005</v>
      </c>
      <c r="X2" s="61">
        <v>378.05844000000002</v>
      </c>
      <c r="Y2" s="61">
        <v>2.9917889</v>
      </c>
      <c r="Z2" s="61">
        <v>2.2071589999999999</v>
      </c>
      <c r="AA2" s="61">
        <v>22.24972</v>
      </c>
      <c r="AB2" s="61">
        <v>2.6123816999999998</v>
      </c>
      <c r="AC2" s="61">
        <v>1163.3077000000001</v>
      </c>
      <c r="AD2" s="61">
        <v>11.112488000000001</v>
      </c>
      <c r="AE2" s="61">
        <v>3.475301</v>
      </c>
      <c r="AF2" s="61">
        <v>6.5466594999999996</v>
      </c>
      <c r="AG2" s="61">
        <v>911.48773000000006</v>
      </c>
      <c r="AH2" s="61">
        <v>651.98540000000003</v>
      </c>
      <c r="AI2" s="61">
        <v>259.50234999999998</v>
      </c>
      <c r="AJ2" s="61">
        <v>1570.1376</v>
      </c>
      <c r="AK2" s="61">
        <v>10519.459000000001</v>
      </c>
      <c r="AL2" s="61">
        <v>151.16713999999999</v>
      </c>
      <c r="AM2" s="61">
        <v>6148.9193999999998</v>
      </c>
      <c r="AN2" s="61">
        <v>234.17116999999999</v>
      </c>
      <c r="AO2" s="61">
        <v>29.39967</v>
      </c>
      <c r="AP2" s="61">
        <v>23.839210000000001</v>
      </c>
      <c r="AQ2" s="61">
        <v>5.56046</v>
      </c>
      <c r="AR2" s="61">
        <v>14.967885000000001</v>
      </c>
      <c r="AS2" s="61">
        <v>1617.9463000000001</v>
      </c>
      <c r="AT2" s="61">
        <v>0.1427283</v>
      </c>
      <c r="AU2" s="61">
        <v>4.6147765999999999</v>
      </c>
      <c r="AV2" s="61">
        <v>276.45952999999997</v>
      </c>
      <c r="AW2" s="61">
        <v>89.503649999999993</v>
      </c>
      <c r="AX2" s="61">
        <v>0.51889247000000005</v>
      </c>
      <c r="AY2" s="61">
        <v>1.6616015</v>
      </c>
      <c r="AZ2" s="61">
        <v>408.64929999999998</v>
      </c>
      <c r="BA2" s="61">
        <v>58.335909999999998</v>
      </c>
      <c r="BB2" s="61">
        <v>13.109852</v>
      </c>
      <c r="BC2" s="61">
        <v>20.111948000000002</v>
      </c>
      <c r="BD2" s="61">
        <v>25.064995</v>
      </c>
      <c r="BE2" s="61">
        <v>1.7388283</v>
      </c>
      <c r="BF2" s="61">
        <v>10.308846000000001</v>
      </c>
      <c r="BG2" s="61">
        <v>0</v>
      </c>
      <c r="BH2" s="61">
        <v>2.2317240999999999E-5</v>
      </c>
      <c r="BI2" s="61">
        <v>5.1325076000000003E-4</v>
      </c>
      <c r="BJ2" s="61">
        <v>4.3864578000000001E-2</v>
      </c>
      <c r="BK2" s="61">
        <v>0</v>
      </c>
      <c r="BL2" s="61">
        <v>0.37749802999999998</v>
      </c>
      <c r="BM2" s="61">
        <v>4.7059664999999997</v>
      </c>
      <c r="BN2" s="61">
        <v>1.7346467000000001</v>
      </c>
      <c r="BO2" s="61">
        <v>81.842439999999996</v>
      </c>
      <c r="BP2" s="61">
        <v>14.688858</v>
      </c>
      <c r="BQ2" s="61">
        <v>27.745574999999999</v>
      </c>
      <c r="BR2" s="61">
        <v>96.239609999999999</v>
      </c>
      <c r="BS2" s="61">
        <v>32.876170000000002</v>
      </c>
      <c r="BT2" s="61">
        <v>18.307113999999999</v>
      </c>
      <c r="BU2" s="61">
        <v>1.0238734</v>
      </c>
      <c r="BV2" s="61">
        <v>3.9472279999999998E-2</v>
      </c>
      <c r="BW2" s="61">
        <v>1.2431445000000001</v>
      </c>
      <c r="BX2" s="61">
        <v>1.6174523999999999</v>
      </c>
      <c r="BY2" s="61">
        <v>0.13061286999999999</v>
      </c>
      <c r="BZ2" s="61">
        <v>1.2725141E-3</v>
      </c>
      <c r="CA2" s="61">
        <v>1.1409940999999999</v>
      </c>
      <c r="CB2" s="61">
        <v>1.4959431E-2</v>
      </c>
      <c r="CC2" s="61">
        <v>0.28189241999999998</v>
      </c>
      <c r="CD2" s="61">
        <v>1.8340839</v>
      </c>
      <c r="CE2" s="61">
        <v>0.16551884</v>
      </c>
      <c r="CF2" s="61">
        <v>0.20993013999999999</v>
      </c>
      <c r="CG2" s="61">
        <v>4.9500000000000003E-7</v>
      </c>
      <c r="CH2" s="61">
        <v>3.7415320000000002E-2</v>
      </c>
      <c r="CI2" s="61">
        <v>6.3705669999999997E-3</v>
      </c>
      <c r="CJ2" s="61">
        <v>4.214162</v>
      </c>
      <c r="CK2" s="61">
        <v>2.4633302999999999E-2</v>
      </c>
      <c r="CL2" s="61">
        <v>7.9430655999999997</v>
      </c>
      <c r="CM2" s="61">
        <v>4.4569989999999997</v>
      </c>
      <c r="CN2" s="61">
        <v>2943.5461</v>
      </c>
      <c r="CO2" s="61">
        <v>5188.5015000000003</v>
      </c>
      <c r="CP2" s="61">
        <v>3713.2651000000001</v>
      </c>
      <c r="CQ2" s="61">
        <v>1045.9093</v>
      </c>
      <c r="CR2" s="61">
        <v>664.30065999999999</v>
      </c>
      <c r="CS2" s="61">
        <v>343.11160000000001</v>
      </c>
      <c r="CT2" s="61">
        <v>3083.6354999999999</v>
      </c>
      <c r="CU2" s="61">
        <v>2007.0005000000001</v>
      </c>
      <c r="CV2" s="61">
        <v>1023.646</v>
      </c>
      <c r="CW2" s="61">
        <v>2403.1604000000002</v>
      </c>
      <c r="CX2" s="61">
        <v>765.48224000000005</v>
      </c>
      <c r="CY2" s="61">
        <v>3488.7006999999999</v>
      </c>
      <c r="CZ2" s="61">
        <v>1876.4449999999999</v>
      </c>
      <c r="DA2" s="61">
        <v>4998.6684999999998</v>
      </c>
      <c r="DB2" s="61">
        <v>4183.6589999999997</v>
      </c>
      <c r="DC2" s="61">
        <v>8049.7016999999996</v>
      </c>
      <c r="DD2" s="61">
        <v>11801.035</v>
      </c>
      <c r="DE2" s="61">
        <v>2783.5279999999998</v>
      </c>
      <c r="DF2" s="61">
        <v>4183.1436000000003</v>
      </c>
      <c r="DG2" s="61">
        <v>2895.5324999999998</v>
      </c>
      <c r="DH2" s="61">
        <v>148.71608000000001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58.335909999999998</v>
      </c>
      <c r="B6">
        <f>BB2</f>
        <v>13.109852</v>
      </c>
      <c r="C6">
        <f>BC2</f>
        <v>20.111948000000002</v>
      </c>
      <c r="D6">
        <f>BD2</f>
        <v>25.064995</v>
      </c>
    </row>
    <row r="7" spans="1:113" x14ac:dyDescent="0.3">
      <c r="B7">
        <f>ROUND(B6/MAX($B$6,$C$6,$D$6),1)</f>
        <v>0.5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25326</v>
      </c>
      <c r="C2" s="56">
        <f ca="1">YEAR(TODAY())-YEAR(B2)+IF(TODAY()&gt;=DATE(YEAR(TODAY()),MONTH(B2),DAY(B2)),0,-1)</f>
        <v>52</v>
      </c>
      <c r="E2" s="52">
        <v>153</v>
      </c>
      <c r="F2" s="53" t="s">
        <v>275</v>
      </c>
      <c r="G2" s="52">
        <v>51.5</v>
      </c>
      <c r="H2" s="51" t="s">
        <v>40</v>
      </c>
      <c r="I2" s="72">
        <f>ROUND(G3/E3^2,1)</f>
        <v>22</v>
      </c>
    </row>
    <row r="3" spans="1:9" x14ac:dyDescent="0.3">
      <c r="E3" s="51">
        <f>E2/100</f>
        <v>1.53</v>
      </c>
      <c r="F3" s="51" t="s">
        <v>39</v>
      </c>
      <c r="G3" s="51">
        <f>G2</f>
        <v>51.5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44452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김환영, ID : H1900894)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14일 11:26:47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C15" sqref="AC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44452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52</v>
      </c>
      <c r="G12" s="137"/>
      <c r="H12" s="137"/>
      <c r="I12" s="137"/>
      <c r="K12" s="128">
        <f>'개인정보 및 신체계측 입력'!E2</f>
        <v>153</v>
      </c>
      <c r="L12" s="129"/>
      <c r="M12" s="122">
        <f>'개인정보 및 신체계측 입력'!G2</f>
        <v>51.5</v>
      </c>
      <c r="N12" s="123"/>
      <c r="O12" s="118" t="s">
        <v>270</v>
      </c>
      <c r="P12" s="112"/>
      <c r="Q12" s="115">
        <f>'개인정보 및 신체계측 입력'!I2</f>
        <v>22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김환영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71.007999999999996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12.090999999999999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16.899999999999999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13.1</v>
      </c>
      <c r="L72" s="36" t="s">
        <v>52</v>
      </c>
      <c r="M72" s="36">
        <f>ROUND('DRIs DATA'!K8,1)</f>
        <v>8.6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165.83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250.56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378.06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174.16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113.94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701.3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294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2021-09-14T02:41:12Z</dcterms:modified>
</cp:coreProperties>
</file>