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<sst xmlns="http://schemas.openxmlformats.org/spreadsheetml/2006/main" count="692" uniqueCount="350">
  <si>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</si>
  <si>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</si>
  <si>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</si>
  <si>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</si>
  <si>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</si>
  <si>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</si>
  <si>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</si>
  <si>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</si>
  <si>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</si>
  <si>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</si>
  <si>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</si>
  <si>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</si>
  <si>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</si>
  <si>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</si>
  <si>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</si>
  <si>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</si>
  <si>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</si>
  <si>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</si>
  <si>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</si>
  <si>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</si>
  <si>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</si>
  <si>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</si>
  <si>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</si>
  <si>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</si>
  <si>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</si>
  <si>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</si>
  <si>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</si>
  <si>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</si>
  <si>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</si>
  <si>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</si>
  <si>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</si>
  <si>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</si>
  <si>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</si>
  <si>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</si>
  <si>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</si>
  <si>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</si>
  <si>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</si>
  <si>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</si>
  <si>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</si>
  <si>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</si>
  <si>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</si>
  <si>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</si>
  <si>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</si>
  <si>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</si>
  <si>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</si>
  <si>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</si>
  <si>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</si>
  <si>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</si>
  <si>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</si>
  <si>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</si>
  <si>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</si>
  <si>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</si>
  <si>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</si>
  <si>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</si>
  <si>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</si>
  <si>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</si>
  <si>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</si>
  <si>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</si>
  <si>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</si>
  <si>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</si>
  <si>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</si>
  <si>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</si>
  <si>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</si>
  <si>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</si>
  <si>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</si>
  <si>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</si>
  <si>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</si>
  <si>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</si>
  <si>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</si>
  <si>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</si>
  <si>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</si>
  <si>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</si>
  <si>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</si>
  <si>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</si>
  <si>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</si>
  <si>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</si>
  <si>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</si>
  <si>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</si>
  <si>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</si>
  <si>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</si>
  <si>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</si>
  <si>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</si>
  <si>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</si>
  <si>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</si>
  <si>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</si>
  <si>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</si>
  <si>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</si>
  <si>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</si>
  <si>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</si>
  <si>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</si>
  <si>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</si>
  <si>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</si>
  <si>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</si>
  <si>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</si>
  <si>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</si>
  <si>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</si>
  <si>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</si>
  <si>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</si>
  <si>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</si>
  <si>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</si>
  <si>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</si>
  <si>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</si>
  <si>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</si>
  <si>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</si>
  <si>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</si>
  <si>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</si>
  <si>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</si>
  <si>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</si>
  <si>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</si>
  <si>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</si>
  <si>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</si>
  <si>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</si>
  <si>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</si>
  <si>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</si>
  <si>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</si>
  <si>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</si>
  <si>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</si>
  <si>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</si>
  <si>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</si>
  <si>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</si>
  <si>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</si>
  <si>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</si>
  <si>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</si>
  <si>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</si>
  <si>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</si>
  <si>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</si>
  <si>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</si>
  <si>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</si>
  <si>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</si>
  <si>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</si>
  <si>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</si>
  <si>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</si>
  <si>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</si>
  <si>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</si>
  <si>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</si>
  <si>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</si>
  <si>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</si>
  <si>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</si>
  <si>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</si>
  <si>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</si>
  <si>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</si>
  <si>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</si>
  <si>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</si>
  <si>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</si>
  <si>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</si>
  <si>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</si>
  <si>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</si>
  <si>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</si>
  <si>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</si>
  <si>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</si>
  <si>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</si>
  <si>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</si>
  <si>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</si>
  <si>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</si>
  <si>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</si>
  <si>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</si>
  <si>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</si>
  <si>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</si>
  <si>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</si>
  <si>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</si>
  <si>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</si>
  <si>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</si>
  <si>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</si>
  <si>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</si>
  <si>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</si>
  <si>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</si>
  <si>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</si>
  <si>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</si>
  <si>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</si>
  <si>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</si>
  <si>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</si>
  <si>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</si>
  <si>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</si>
  <si>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</si>
  <si>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</si>
  <si>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</si>
  <si>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</si>
  <si>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</si>
  <si>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</si>
  <si>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</si>
  <si>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</si>
  <si>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</si>
  <si>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</si>
  <si>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</si>
  <si>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</si>
  <si>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</si>
  <si>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</si>
  <si>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</si>
  <si>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</si>
  <si>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</si>
  <si>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</si>
  <si>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</si>
  <si>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</si>
  <si>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</si>
  <si>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</si>
  <si>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</si>
  <si>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</si>
  <si>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</si>
  <si>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</si>
  <si>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</si>
  <si>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</si>
  <si>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</si>
  <si>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</si>
  <si>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</si>
  <si>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</si>
  <si>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</si>
  <si>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</si>
  <si>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</si>
  <si>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</si>
  <si>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</si>
  <si>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</si>
  <si>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</si>
  <si>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</si>
  <si>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</si>
  <si>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</si>
  <si>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</si>
  <si>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</si>
  <si>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</si>
  <si>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</si>
  <si>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</si>
  <si>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</si>
  <si>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</si>
  <si>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</si>
  <si>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</si>
  <si>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</si>
  <si>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</si>
  <si>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</si>
  <si>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</si>
  <si>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</si>
  <si>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</si>
  <si>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</si>
  <si>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</si>
  <si>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</si>
  <si>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</si>
  <si>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</si>
  <si>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</si>
  <si>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</si>
  <si>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</si>
  <si>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</si>
  <si>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</si>
  <si>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</si>
  <si>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</si>
  <si>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</si>
  <si>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</si>
  <si>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</si>
  <si>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</si>
  <si>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</si>
  <si>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</si>
  <si>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</si>
  <si>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</si>
  <si>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</si>
  <si>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</si>
  <si>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</si>
  <si>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</si>
  <si>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</si>
  <si>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</si>
  <si>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</si>
  <si>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</si>
  <si>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</si>
  <si>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</si>
  <si>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</si>
  <si>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</si>
  <si>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</si>
  <si>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</si>
  <si>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</si>
  <si>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</si>
  <si>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</si>
  <si>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</si>
  <si>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</si>
  <si>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</si>
  <si>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</si>
  <si>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</si>
  <si>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</si>
  <si>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</si>
  <si>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</si>
  <si>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</si>
  <si>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</si>
  <si>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</si>
  <si>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</si>
  <si>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</si>
  <si>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</si>
  <si>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</si>
  <si>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</si>
  <si>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</si>
  <si>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</si>
  <si>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</si>
  <si>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</si>
  <si>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셀레늄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</si>
  <si>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</si>
  <si>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</si>
  <si>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</si>
  <si>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</si>
  <si>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</si>
  <si>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</si>
  <si>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</si>
  <si>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</si>
  <si>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</si>
  <si>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</si>
  <si>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</si>
  <si>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</si>
  <si>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</si>
  <si>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</si>
  <si>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칼륨</t>
    <phoneticPr fontId="1" type="noConversion"/>
  </si>
  <si>
    <t>철</t>
    <phoneticPr fontId="1" type="noConversion"/>
  </si>
  <si>
    <t>구리(ug/일)</t>
    <phoneticPr fontId="1" type="noConversion"/>
  </si>
  <si>
    <t>F</t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</si>
  <si>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</si>
  <si>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</si>
  <si>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</si>
  <si>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</si>
  <si>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</si>
  <si>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</si>
  <si>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</si>
  <si>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</si>
  <si>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</si>
  <si>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</si>
  <si>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</si>
  <si>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</si>
  <si>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</si>
  <si>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</si>
  <si>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</si>
  <si>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비타민B12</t>
    <phoneticPr fontId="1" type="noConversion"/>
  </si>
  <si>
    <t>판토텐산</t>
    <phoneticPr fontId="1" type="noConversion"/>
  </si>
  <si>
    <t>염소</t>
    <phoneticPr fontId="1" type="noConversion"/>
  </si>
  <si>
    <t>불소</t>
    <phoneticPr fontId="1" type="noConversion"/>
  </si>
  <si>
    <t>크롬(ug/일)</t>
    <phoneticPr fontId="1" type="noConversion"/>
  </si>
  <si>
    <t>(설문지 : FFQ 95문항 설문지, 사용자 : 박의순, ID : H1900895)</t>
  </si>
  <si>
    <t>2021년 09월 14일 11:30:16</t>
  </si>
  <si>
    <t>다량영양소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</si>
  <si>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</si>
  <si>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</si>
  <si>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</si>
  <si>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</si>
  <si>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</si>
  <si>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</si>
  <si>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섭취량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</si>
  <si>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</si>
  <si>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</si>
  <si>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</si>
  <si>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상한섭취량</t>
    <phoneticPr fontId="1" type="noConversion"/>
  </si>
  <si>
    <t>권장섭취량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</si>
  <si>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</si>
  <si>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</si>
  <si>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</si>
  <si>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인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</si>
  <si>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</si>
  <si>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</si>
  <si>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</si>
  <si>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H1900895</t>
  </si>
  <si>
    <t>박의순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</si>
</sst>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50.839410000000001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01864"/>
        <c:axId val="258144872"/>
      </c:barChart>
      <c:catAx>
        <c:axId val="2593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4872"/>
        <c:crosses val="autoZero"/>
        <c:auto val="1"/>
        <c:lblAlgn val="ctr"/>
        <c:lblOffset val="100"/>
        <c:noMultiLvlLbl val="0"/>
      </c:catAx>
      <c:valAx>
        <c:axId val="25814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0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2.8271513000000001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0912"/>
        <c:axId val="533881304"/>
      </c:barChart>
      <c:catAx>
        <c:axId val="53388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1304"/>
        <c:crosses val="autoZero"/>
        <c:auto val="1"/>
        <c:lblAlgn val="ctr"/>
        <c:lblOffset val="100"/>
        <c:noMultiLvlLbl val="0"/>
      </c:catAx>
      <c:valAx>
        <c:axId val="53388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3.5463455000000002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5616"/>
        <c:axId val="533886792"/>
      </c:barChart>
      <c:catAx>
        <c:axId val="53388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792"/>
        <c:crosses val="autoZero"/>
        <c:auto val="1"/>
        <c:lblAlgn val="ctr"/>
        <c:lblOffset val="100"/>
        <c:noMultiLvlLbl val="0"/>
      </c:catAx>
      <c:valAx>
        <c:axId val="5338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1017.31757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1696"/>
        <c:axId val="533886400"/>
      </c:barChart>
      <c:catAx>
        <c:axId val="5338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400"/>
        <c:crosses val="autoZero"/>
        <c:auto val="1"/>
        <c:lblAlgn val="ctr"/>
        <c:lblOffset val="100"/>
        <c:noMultiLvlLbl val="0"/>
      </c:catAx>
      <c:valAx>
        <c:axId val="5338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3261.57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3264"/>
        <c:axId val="533887184"/>
      </c:barChart>
      <c:catAx>
        <c:axId val="5338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7184"/>
        <c:crosses val="autoZero"/>
        <c:auto val="1"/>
        <c:lblAlgn val="ctr"/>
        <c:lblOffset val="100"/>
        <c:noMultiLvlLbl val="0"/>
      </c:catAx>
      <c:valAx>
        <c:axId val="533887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62.976826000000003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4832"/>
        <c:axId val="533884048"/>
      </c:barChart>
      <c:catAx>
        <c:axId val="5338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4048"/>
        <c:crosses val="autoZero"/>
        <c:auto val="1"/>
        <c:lblAlgn val="ctr"/>
        <c:lblOffset val="100"/>
        <c:noMultiLvlLbl val="0"/>
      </c:catAx>
      <c:valAx>
        <c:axId val="53388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112.13741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576"/>
        <c:axId val="533885224"/>
      </c:barChart>
      <c:catAx>
        <c:axId val="5338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5224"/>
        <c:crosses val="autoZero"/>
        <c:auto val="1"/>
        <c:lblAlgn val="ctr"/>
        <c:lblOffset val="100"/>
        <c:noMultiLvlLbl val="0"/>
      </c:catAx>
      <c:valAx>
        <c:axId val="5338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8.5205099999999998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4384"/>
        <c:axId val="529118696"/>
      </c:barChart>
      <c:catAx>
        <c:axId val="52911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696"/>
        <c:crosses val="autoZero"/>
        <c:auto val="1"/>
        <c:lblAlgn val="ctr"/>
        <c:lblOffset val="100"/>
        <c:noMultiLvlLbl val="0"/>
      </c:catAx>
      <c:valAx>
        <c:axId val="52911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824.36950000000002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560"/>
        <c:axId val="529121048"/>
      </c:barChart>
      <c:catAx>
        <c:axId val="52911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21048"/>
        <c:crosses val="autoZero"/>
        <c:auto val="1"/>
        <c:lblAlgn val="ctr"/>
        <c:lblOffset val="100"/>
        <c:noMultiLvlLbl val="0"/>
      </c:catAx>
      <c:valAx>
        <c:axId val="529121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2.6944749E-2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952"/>
        <c:axId val="529113600"/>
      </c:barChart>
      <c:catAx>
        <c:axId val="52911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600"/>
        <c:crosses val="autoZero"/>
        <c:auto val="1"/>
        <c:lblAlgn val="ctr"/>
        <c:lblOffset val="100"/>
        <c:noMultiLvlLbl val="0"/>
      </c:catAx>
      <c:valAx>
        <c:axId val="5291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3.0332189000000001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20656"/>
        <c:axId val="529113992"/>
      </c:barChart>
      <c:catAx>
        <c:axId val="5291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992"/>
        <c:crosses val="autoZero"/>
        <c:auto val="1"/>
        <c:lblAlgn val="ctr"/>
        <c:lblOffset val="100"/>
        <c:noMultiLvlLbl val="0"/>
      </c:catAx>
      <c:valAx>
        <c:axId val="52911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23.4968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440"/>
        <c:axId val="636956568"/>
      </c:barChart>
      <c:catAx>
        <c:axId val="2581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568"/>
        <c:crosses val="autoZero"/>
        <c:auto val="1"/>
        <c:lblAlgn val="ctr"/>
        <c:lblOffset val="100"/>
        <c:noMultiLvlLbl val="0"/>
      </c:catAx>
      <c:valAx>
        <c:axId val="63695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73.602279999999993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7912"/>
        <c:axId val="529116736"/>
      </c:barChart>
      <c:catAx>
        <c:axId val="52911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6736"/>
        <c:crosses val="autoZero"/>
        <c:auto val="1"/>
        <c:lblAlgn val="ctr"/>
        <c:lblOffset val="100"/>
        <c:noMultiLvlLbl val="0"/>
      </c:catAx>
      <c:valAx>
        <c:axId val="52911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71.273099999999999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9088"/>
        <c:axId val="529118304"/>
      </c:barChart>
      <c:catAx>
        <c:axId val="52911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304"/>
        <c:crosses val="autoZero"/>
        <c:auto val="1"/>
        <c:lblAlgn val="ctr"/>
        <c:lblOffset val="100"/>
        <c:noMultiLvlLbl val="0"/>
      </c:catAx>
      <c:valAx>
        <c:axId val="52911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2.58</c:v>
                </c:pt>
                <c:pt idx="1">
                  <c:v>9.8960000000000008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20264"/>
        <c:axId val="562878408"/>
      </c:barChart>
      <c:catAx>
        <c:axId val="52912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408"/>
        <c:crosses val="autoZero"/>
        <c:auto val="1"/>
        <c:lblAlgn val="ctr"/>
        <c:lblOffset val="100"/>
        <c:noMultiLvlLbl val="0"/>
      </c:catAx>
      <c:valAx>
        <c:axId val="5628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9.6682710000000007</c:v>
                </c:pt>
                <c:pt idx="1">
                  <c:v>11.629390000000001</c:v>
                </c:pt>
                <c:pt idx="2">
                  <c:v>9.6581489999999999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542.02149999999995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840"/>
        <c:axId val="562873704"/>
      </c:barChart>
      <c:catAx>
        <c:axId val="56287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704"/>
        <c:crosses val="autoZero"/>
        <c:auto val="1"/>
        <c:lblAlgn val="ctr"/>
        <c:lblOffset val="100"/>
        <c:noMultiLvlLbl val="0"/>
      </c:catAx>
      <c:valAx>
        <c:axId val="56287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14.296436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8800"/>
        <c:axId val="562874096"/>
      </c:barChart>
      <c:catAx>
        <c:axId val="5628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4096"/>
        <c:crosses val="autoZero"/>
        <c:auto val="1"/>
        <c:lblAlgn val="ctr"/>
        <c:lblOffset val="100"/>
        <c:noMultiLvlLbl val="0"/>
      </c:catAx>
      <c:valAx>
        <c:axId val="5628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80.817999999999998</c:v>
                </c:pt>
                <c:pt idx="1">
                  <c:v>6</c:v>
                </c:pt>
                <c:pt idx="2">
                  <c:v>13.182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872920"/>
        <c:axId val="562873312"/>
      </c:barChart>
      <c:catAx>
        <c:axId val="56287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312"/>
        <c:crosses val="autoZero"/>
        <c:auto val="1"/>
        <c:lblAlgn val="ctr"/>
        <c:lblOffset val="100"/>
        <c:noMultiLvlLbl val="0"/>
      </c:catAx>
      <c:valAx>
        <c:axId val="56287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1633.1918000000001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5664"/>
        <c:axId val="562877232"/>
      </c:barChart>
      <c:catAx>
        <c:axId val="5628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7232"/>
        <c:crosses val="autoZero"/>
        <c:auto val="1"/>
        <c:lblAlgn val="ctr"/>
        <c:lblOffset val="100"/>
        <c:noMultiLvlLbl val="0"/>
      </c:catAx>
      <c:valAx>
        <c:axId val="56287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200.62945999999999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448"/>
        <c:axId val="562879584"/>
      </c:barChart>
      <c:catAx>
        <c:axId val="5628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9584"/>
        <c:crosses val="autoZero"/>
        <c:auto val="1"/>
        <c:lblAlgn val="ctr"/>
        <c:lblOffset val="100"/>
        <c:noMultiLvlLbl val="0"/>
      </c:catAx>
      <c:valAx>
        <c:axId val="56287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350.38830000000002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7624"/>
        <c:axId val="562878016"/>
      </c:barChart>
      <c:catAx>
        <c:axId val="5628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016"/>
        <c:crosses val="autoZero"/>
        <c:auto val="1"/>
        <c:lblAlgn val="ctr"/>
        <c:lblOffset val="100"/>
        <c:noMultiLvlLbl val="0"/>
      </c:catAx>
      <c:valAx>
        <c:axId val="56287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3.5462232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6176"/>
        <c:axId val="636956960"/>
      </c:barChart>
      <c:catAx>
        <c:axId val="6369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960"/>
        <c:crosses val="autoZero"/>
        <c:auto val="1"/>
        <c:lblAlgn val="ctr"/>
        <c:lblOffset val="100"/>
        <c:noMultiLvlLbl val="0"/>
      </c:catAx>
      <c:valAx>
        <c:axId val="6369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2308.1251999999999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296"/>
        <c:axId val="748258392"/>
      </c:barChart>
      <c:catAx>
        <c:axId val="74825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8392"/>
        <c:crosses val="autoZero"/>
        <c:auto val="1"/>
        <c:lblAlgn val="ctr"/>
        <c:lblOffset val="100"/>
        <c:noMultiLvlLbl val="0"/>
      </c:catAx>
      <c:valAx>
        <c:axId val="74825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11.365945999999999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688"/>
        <c:axId val="748260744"/>
      </c:barChart>
      <c:catAx>
        <c:axId val="74825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60744"/>
        <c:crosses val="autoZero"/>
        <c:auto val="1"/>
        <c:lblAlgn val="ctr"/>
        <c:lblOffset val="100"/>
        <c:noMultiLvlLbl val="0"/>
      </c:catAx>
      <c:valAx>
        <c:axId val="74826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2.3452465999999998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4472"/>
        <c:axId val="748255256"/>
      </c:barChart>
      <c:catAx>
        <c:axId val="74825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5256"/>
        <c:crosses val="autoZero"/>
        <c:auto val="1"/>
        <c:lblAlgn val="ctr"/>
        <c:lblOffset val="100"/>
        <c:noMultiLvlLbl val="0"/>
      </c:catAx>
      <c:valAx>
        <c:axId val="74825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115.39757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7352"/>
        <c:axId val="636957744"/>
      </c:barChart>
      <c:catAx>
        <c:axId val="63695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7744"/>
        <c:crosses val="autoZero"/>
        <c:auto val="1"/>
        <c:lblAlgn val="ctr"/>
        <c:lblOffset val="100"/>
        <c:noMultiLvlLbl val="0"/>
      </c:catAx>
      <c:valAx>
        <c:axId val="63695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1.2820809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3432"/>
        <c:axId val="636953824"/>
      </c:barChart>
      <c:catAx>
        <c:axId val="6369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3824"/>
        <c:crosses val="autoZero"/>
        <c:auto val="1"/>
        <c:lblAlgn val="ctr"/>
        <c:lblOffset val="100"/>
        <c:noMultiLvlLbl val="0"/>
      </c:catAx>
      <c:valAx>
        <c:axId val="636953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11.366288000000001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4608"/>
        <c:axId val="636955000"/>
      </c:barChart>
      <c:catAx>
        <c:axId val="6369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000"/>
        <c:crosses val="autoZero"/>
        <c:auto val="1"/>
        <c:lblAlgn val="ctr"/>
        <c:lblOffset val="100"/>
        <c:noMultiLvlLbl val="0"/>
      </c:catAx>
      <c:valAx>
        <c:axId val="63695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2.3452465999999998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9704"/>
        <c:axId val="636955784"/>
      </c:barChart>
      <c:catAx>
        <c:axId val="63695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784"/>
        <c:crosses val="autoZero"/>
        <c:auto val="1"/>
        <c:lblAlgn val="ctr"/>
        <c:lblOffset val="100"/>
        <c:noMultiLvlLbl val="0"/>
      </c:catAx>
      <c:valAx>
        <c:axId val="63695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441.86919999999998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60096"/>
        <c:axId val="636952648"/>
      </c:barChart>
      <c:catAx>
        <c:axId val="6369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2648"/>
        <c:crosses val="autoZero"/>
        <c:auto val="1"/>
        <c:lblAlgn val="ctr"/>
        <c:lblOffset val="100"/>
        <c:noMultiLvlLbl val="0"/>
      </c:catAx>
      <c:valAx>
        <c:axId val="6369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5.203627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968"/>
        <c:axId val="533882872"/>
      </c:barChart>
      <c:catAx>
        <c:axId val="5338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2872"/>
        <c:crosses val="autoZero"/>
        <c:auto val="1"/>
        <c:lblAlgn val="ctr"/>
        <c:lblOffset val="100"/>
        <c:noMultiLvlLbl val="0"/>
      </c:catAx>
      <c:valAx>
        <c:axId val="53388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박의순, ID : H1900895)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14일 11:30:16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1633.1918000000001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50.839410000000001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23.4968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80.817999999999998</v>
      </c>
      <c r="G8" s="59">
        <f>'DRIs DATA 입력'!G8</f>
        <v>6</v>
      </c>
      <c r="H8" s="59">
        <f>'DRIs DATA 입력'!H8</f>
        <v>13.182</v>
      </c>
      <c r="I8" s="46"/>
      <c r="J8" s="59" t="s">
        <v>215</v>
      </c>
      <c r="K8" s="59">
        <f>'DRIs DATA 입력'!K8</f>
        <v>2.58</v>
      </c>
      <c r="L8" s="59">
        <f>'DRIs DATA 입력'!L8</f>
        <v>9.8960000000000008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542.02149999999995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14.296436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3.5462232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115.39757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200.62945999999999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1.3516442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1.2820809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11.366288000000001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2.3452465999999998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441.86919999999998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5.203627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2.8271513000000001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3.5463455000000002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350.38830000000002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1017.31757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2308.1251999999999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3261.57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62.976826000000003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112.13741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11.365945999999999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8.5205099999999998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824.36950000000002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2.6944749E-2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3.0332189000000001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73.602279999999993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71.273099999999999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7" sqref="E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326</v>
      </c>
      <c r="G1" s="62" t="s">
        <v>289</v>
      </c>
      <c r="H1" s="61" t="s">
        <v>327</v>
      </c>
    </row>
    <row r="3" spans="1:27" x14ac:dyDescent="0.3">
      <c r="A3" s="71" t="s">
        <v>328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317</v>
      </c>
      <c r="B4" s="69"/>
      <c r="C4" s="69"/>
      <c r="E4" s="66" t="s">
        <v>306</v>
      </c>
      <c r="F4" s="67"/>
      <c r="G4" s="67"/>
      <c r="H4" s="68"/>
      <c r="J4" s="66" t="s">
        <v>299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307</v>
      </c>
      <c r="V4" s="69"/>
      <c r="W4" s="69"/>
      <c r="X4" s="69"/>
      <c r="Y4" s="69"/>
      <c r="Z4" s="69"/>
    </row>
    <row r="5" spans="1:27" x14ac:dyDescent="0.3">
      <c r="A5" s="65"/>
      <c r="B5" s="65" t="s">
        <v>318</v>
      </c>
      <c r="C5" s="65" t="s">
        <v>329</v>
      </c>
      <c r="E5" s="65"/>
      <c r="F5" s="65" t="s">
        <v>49</v>
      </c>
      <c r="G5" s="65" t="s">
        <v>330</v>
      </c>
      <c r="H5" s="65" t="s">
        <v>45</v>
      </c>
      <c r="J5" s="65"/>
      <c r="K5" s="65" t="s">
        <v>300</v>
      </c>
      <c r="L5" s="65" t="s">
        <v>331</v>
      </c>
      <c r="N5" s="65"/>
      <c r="O5" s="65" t="s">
        <v>320</v>
      </c>
      <c r="P5" s="65" t="s">
        <v>308</v>
      </c>
      <c r="Q5" s="65" t="s">
        <v>280</v>
      </c>
      <c r="R5" s="65" t="s">
        <v>290</v>
      </c>
      <c r="S5" s="65" t="s">
        <v>319</v>
      </c>
      <c r="U5" s="65"/>
      <c r="V5" s="65" t="s">
        <v>320</v>
      </c>
      <c r="W5" s="65" t="s">
        <v>308</v>
      </c>
      <c r="X5" s="65" t="s">
        <v>280</v>
      </c>
      <c r="Y5" s="65" t="s">
        <v>290</v>
      </c>
      <c r="Z5" s="65" t="s">
        <v>319</v>
      </c>
    </row>
    <row r="6" spans="1:27" x14ac:dyDescent="0.3">
      <c r="A6" s="65" t="s">
        <v>317</v>
      </c>
      <c r="B6" s="65">
        <v>1600</v>
      </c>
      <c r="C6" s="65">
        <v>1633.1918000000001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291</v>
      </c>
      <c r="O6" s="65">
        <v>40</v>
      </c>
      <c r="P6" s="65">
        <v>45</v>
      </c>
      <c r="Q6" s="65">
        <v>0</v>
      </c>
      <c r="R6" s="65">
        <v>0</v>
      </c>
      <c r="S6" s="65">
        <v>50.839410000000001</v>
      </c>
      <c r="U6" s="65" t="s">
        <v>332</v>
      </c>
      <c r="V6" s="65">
        <v>0</v>
      </c>
      <c r="W6" s="65">
        <v>0</v>
      </c>
      <c r="X6" s="65">
        <v>20</v>
      </c>
      <c r="Y6" s="65">
        <v>0</v>
      </c>
      <c r="Z6" s="65">
        <v>23.4968</v>
      </c>
    </row>
    <row r="7" spans="1:27" x14ac:dyDescent="0.3">
      <c r="E7" s="65" t="s">
        <v>333</v>
      </c>
      <c r="F7" s="65">
        <v>65</v>
      </c>
      <c r="G7" s="65">
        <v>30</v>
      </c>
      <c r="H7" s="65">
        <v>20</v>
      </c>
      <c r="J7" s="65" t="s">
        <v>281</v>
      </c>
      <c r="K7" s="65">
        <v>1</v>
      </c>
      <c r="L7" s="65">
        <v>10</v>
      </c>
    </row>
    <row r="8" spans="1:27" x14ac:dyDescent="0.3">
      <c r="E8" s="65" t="s">
        <v>292</v>
      </c>
      <c r="F8" s="65">
        <v>80.817999999999998</v>
      </c>
      <c r="G8" s="65">
        <v>6</v>
      </c>
      <c r="H8" s="65">
        <v>13.182</v>
      </c>
      <c r="J8" s="65" t="s">
        <v>334</v>
      </c>
      <c r="K8" s="65">
        <v>2.58</v>
      </c>
      <c r="L8" s="65">
        <v>9.8960000000000008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282</v>
      </c>
      <c r="B14" s="69"/>
      <c r="C14" s="69"/>
      <c r="D14" s="69"/>
      <c r="E14" s="69"/>
      <c r="F14" s="69"/>
      <c r="H14" s="69" t="s">
        <v>283</v>
      </c>
      <c r="I14" s="69"/>
      <c r="J14" s="69"/>
      <c r="K14" s="69"/>
      <c r="L14" s="69"/>
      <c r="M14" s="69"/>
      <c r="O14" s="69" t="s">
        <v>277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320</v>
      </c>
      <c r="C15" s="65" t="s">
        <v>308</v>
      </c>
      <c r="D15" s="65" t="s">
        <v>280</v>
      </c>
      <c r="E15" s="65" t="s">
        <v>290</v>
      </c>
      <c r="F15" s="65" t="s">
        <v>319</v>
      </c>
      <c r="H15" s="65"/>
      <c r="I15" s="65" t="s">
        <v>320</v>
      </c>
      <c r="J15" s="65" t="s">
        <v>308</v>
      </c>
      <c r="K15" s="65" t="s">
        <v>280</v>
      </c>
      <c r="L15" s="65" t="s">
        <v>290</v>
      </c>
      <c r="M15" s="65" t="s">
        <v>319</v>
      </c>
      <c r="O15" s="65"/>
      <c r="P15" s="65" t="s">
        <v>320</v>
      </c>
      <c r="Q15" s="65" t="s">
        <v>308</v>
      </c>
      <c r="R15" s="65" t="s">
        <v>280</v>
      </c>
      <c r="S15" s="65" t="s">
        <v>290</v>
      </c>
      <c r="T15" s="65" t="s">
        <v>319</v>
      </c>
      <c r="V15" s="65"/>
      <c r="W15" s="65" t="s">
        <v>320</v>
      </c>
      <c r="X15" s="65" t="s">
        <v>308</v>
      </c>
      <c r="Y15" s="65" t="s">
        <v>280</v>
      </c>
      <c r="Z15" s="65" t="s">
        <v>290</v>
      </c>
      <c r="AA15" s="65" t="s">
        <v>335</v>
      </c>
    </row>
    <row r="16" spans="1:27" x14ac:dyDescent="0.3">
      <c r="A16" s="65" t="s">
        <v>336</v>
      </c>
      <c r="B16" s="65">
        <v>410</v>
      </c>
      <c r="C16" s="65">
        <v>550</v>
      </c>
      <c r="D16" s="65">
        <v>0</v>
      </c>
      <c r="E16" s="65">
        <v>3000</v>
      </c>
      <c r="F16" s="65">
        <v>542.02149999999995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14.296436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3.5462232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115.39757</v>
      </c>
    </row>
    <row r="23" spans="1:62" x14ac:dyDescent="0.3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284</v>
      </c>
      <c r="I24" s="69"/>
      <c r="J24" s="69"/>
      <c r="K24" s="69"/>
      <c r="L24" s="69"/>
      <c r="M24" s="69"/>
      <c r="O24" s="69" t="s">
        <v>296</v>
      </c>
      <c r="P24" s="69"/>
      <c r="Q24" s="69"/>
      <c r="R24" s="69"/>
      <c r="S24" s="69"/>
      <c r="T24" s="69"/>
      <c r="V24" s="69" t="s">
        <v>337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338</v>
      </c>
      <c r="AK24" s="69"/>
      <c r="AL24" s="69"/>
      <c r="AM24" s="69"/>
      <c r="AN24" s="69"/>
      <c r="AO24" s="69"/>
      <c r="AQ24" s="69" t="s">
        <v>321</v>
      </c>
      <c r="AR24" s="69"/>
      <c r="AS24" s="69"/>
      <c r="AT24" s="69"/>
      <c r="AU24" s="69"/>
      <c r="AV24" s="69"/>
      <c r="AX24" s="69" t="s">
        <v>322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320</v>
      </c>
      <c r="C25" s="65" t="s">
        <v>308</v>
      </c>
      <c r="D25" s="65" t="s">
        <v>280</v>
      </c>
      <c r="E25" s="65" t="s">
        <v>339</v>
      </c>
      <c r="F25" s="65" t="s">
        <v>319</v>
      </c>
      <c r="H25" s="65"/>
      <c r="I25" s="65" t="s">
        <v>320</v>
      </c>
      <c r="J25" s="65" t="s">
        <v>340</v>
      </c>
      <c r="K25" s="65" t="s">
        <v>280</v>
      </c>
      <c r="L25" s="65" t="s">
        <v>290</v>
      </c>
      <c r="M25" s="65" t="s">
        <v>319</v>
      </c>
      <c r="O25" s="65"/>
      <c r="P25" s="65" t="s">
        <v>320</v>
      </c>
      <c r="Q25" s="65" t="s">
        <v>308</v>
      </c>
      <c r="R25" s="65" t="s">
        <v>280</v>
      </c>
      <c r="S25" s="65" t="s">
        <v>290</v>
      </c>
      <c r="T25" s="65" t="s">
        <v>319</v>
      </c>
      <c r="V25" s="65"/>
      <c r="W25" s="65" t="s">
        <v>320</v>
      </c>
      <c r="X25" s="65" t="s">
        <v>308</v>
      </c>
      <c r="Y25" s="65" t="s">
        <v>280</v>
      </c>
      <c r="Z25" s="65" t="s">
        <v>290</v>
      </c>
      <c r="AA25" s="65" t="s">
        <v>319</v>
      </c>
      <c r="AC25" s="65"/>
      <c r="AD25" s="65" t="s">
        <v>341</v>
      </c>
      <c r="AE25" s="65" t="s">
        <v>308</v>
      </c>
      <c r="AF25" s="65" t="s">
        <v>280</v>
      </c>
      <c r="AG25" s="65" t="s">
        <v>290</v>
      </c>
      <c r="AH25" s="65" t="s">
        <v>319</v>
      </c>
      <c r="AJ25" s="65"/>
      <c r="AK25" s="65" t="s">
        <v>342</v>
      </c>
      <c r="AL25" s="65" t="s">
        <v>340</v>
      </c>
      <c r="AM25" s="65" t="s">
        <v>343</v>
      </c>
      <c r="AN25" s="65" t="s">
        <v>290</v>
      </c>
      <c r="AO25" s="65" t="s">
        <v>319</v>
      </c>
      <c r="AQ25" s="65"/>
      <c r="AR25" s="65" t="s">
        <v>320</v>
      </c>
      <c r="AS25" s="65" t="s">
        <v>308</v>
      </c>
      <c r="AT25" s="65" t="s">
        <v>280</v>
      </c>
      <c r="AU25" s="65" t="s">
        <v>290</v>
      </c>
      <c r="AV25" s="65" t="s">
        <v>329</v>
      </c>
      <c r="AX25" s="65"/>
      <c r="AY25" s="65" t="s">
        <v>341</v>
      </c>
      <c r="AZ25" s="65" t="s">
        <v>308</v>
      </c>
      <c r="BA25" s="65" t="s">
        <v>343</v>
      </c>
      <c r="BB25" s="65" t="s">
        <v>290</v>
      </c>
      <c r="BC25" s="65" t="s">
        <v>319</v>
      </c>
      <c r="BE25" s="65"/>
      <c r="BF25" s="65" t="s">
        <v>320</v>
      </c>
      <c r="BG25" s="65" t="s">
        <v>308</v>
      </c>
      <c r="BH25" s="65" t="s">
        <v>280</v>
      </c>
      <c r="BI25" s="65" t="s">
        <v>290</v>
      </c>
      <c r="BJ25" s="65" t="s">
        <v>319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200.62945999999999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1.3516442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1.2820809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11.366288000000001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2.3452465999999998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441.86919999999998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5.203627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2.8271513000000001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3.5463455000000002</v>
      </c>
    </row>
    <row r="33" spans="1:68" x14ac:dyDescent="0.3">
      <c r="A33" s="70" t="s">
        <v>285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344</v>
      </c>
      <c r="I34" s="69"/>
      <c r="J34" s="69"/>
      <c r="K34" s="69"/>
      <c r="L34" s="69"/>
      <c r="M34" s="69"/>
      <c r="O34" s="69" t="s">
        <v>313</v>
      </c>
      <c r="P34" s="69"/>
      <c r="Q34" s="69"/>
      <c r="R34" s="69"/>
      <c r="S34" s="69"/>
      <c r="T34" s="69"/>
      <c r="V34" s="69" t="s">
        <v>302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278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340</v>
      </c>
      <c r="D35" s="65" t="s">
        <v>345</v>
      </c>
      <c r="E35" s="65" t="s">
        <v>346</v>
      </c>
      <c r="F35" s="65" t="s">
        <v>319</v>
      </c>
      <c r="H35" s="65"/>
      <c r="I35" s="65" t="s">
        <v>342</v>
      </c>
      <c r="J35" s="65" t="s">
        <v>308</v>
      </c>
      <c r="K35" s="65" t="s">
        <v>280</v>
      </c>
      <c r="L35" s="65" t="s">
        <v>339</v>
      </c>
      <c r="M35" s="65" t="s">
        <v>319</v>
      </c>
      <c r="O35" s="65"/>
      <c r="P35" s="65" t="s">
        <v>320</v>
      </c>
      <c r="Q35" s="65" t="s">
        <v>308</v>
      </c>
      <c r="R35" s="65" t="s">
        <v>280</v>
      </c>
      <c r="S35" s="65" t="s">
        <v>290</v>
      </c>
      <c r="T35" s="65" t="s">
        <v>319</v>
      </c>
      <c r="V35" s="65"/>
      <c r="W35" s="65" t="s">
        <v>320</v>
      </c>
      <c r="X35" s="65" t="s">
        <v>308</v>
      </c>
      <c r="Y35" s="65" t="s">
        <v>280</v>
      </c>
      <c r="Z35" s="65" t="s">
        <v>290</v>
      </c>
      <c r="AA35" s="65" t="s">
        <v>319</v>
      </c>
      <c r="AC35" s="65"/>
      <c r="AD35" s="65" t="s">
        <v>320</v>
      </c>
      <c r="AE35" s="65" t="s">
        <v>308</v>
      </c>
      <c r="AF35" s="65" t="s">
        <v>280</v>
      </c>
      <c r="AG35" s="65" t="s">
        <v>339</v>
      </c>
      <c r="AH35" s="65" t="s">
        <v>329</v>
      </c>
      <c r="AJ35" s="65"/>
      <c r="AK35" s="65" t="s">
        <v>320</v>
      </c>
      <c r="AL35" s="65" t="s">
        <v>308</v>
      </c>
      <c r="AM35" s="65" t="s">
        <v>345</v>
      </c>
      <c r="AN35" s="65" t="s">
        <v>290</v>
      </c>
      <c r="AO35" s="65" t="s">
        <v>319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350.38830000000002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1017.31757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2308.1251999999999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3261.57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62.976826000000003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112.13741</v>
      </c>
    </row>
    <row r="43" spans="1:68" x14ac:dyDescent="0.3">
      <c r="A43" s="70" t="s">
        <v>297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303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286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314</v>
      </c>
      <c r="AD44" s="69"/>
      <c r="AE44" s="69"/>
      <c r="AF44" s="69"/>
      <c r="AG44" s="69"/>
      <c r="AH44" s="69"/>
      <c r="AJ44" s="69" t="s">
        <v>315</v>
      </c>
      <c r="AK44" s="69"/>
      <c r="AL44" s="69"/>
      <c r="AM44" s="69"/>
      <c r="AN44" s="69"/>
      <c r="AO44" s="69"/>
      <c r="AQ44" s="69" t="s">
        <v>287</v>
      </c>
      <c r="AR44" s="69"/>
      <c r="AS44" s="69"/>
      <c r="AT44" s="69"/>
      <c r="AU44" s="69"/>
      <c r="AV44" s="69"/>
      <c r="AX44" s="69" t="s">
        <v>279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320</v>
      </c>
      <c r="C45" s="65" t="s">
        <v>308</v>
      </c>
      <c r="D45" s="65" t="s">
        <v>280</v>
      </c>
      <c r="E45" s="65" t="s">
        <v>339</v>
      </c>
      <c r="F45" s="65" t="s">
        <v>319</v>
      </c>
      <c r="H45" s="65"/>
      <c r="I45" s="65" t="s">
        <v>320</v>
      </c>
      <c r="J45" s="65" t="s">
        <v>308</v>
      </c>
      <c r="K45" s="65" t="s">
        <v>280</v>
      </c>
      <c r="L45" s="65" t="s">
        <v>290</v>
      </c>
      <c r="M45" s="65" t="s">
        <v>319</v>
      </c>
      <c r="O45" s="65"/>
      <c r="P45" s="65" t="s">
        <v>341</v>
      </c>
      <c r="Q45" s="65" t="s">
        <v>308</v>
      </c>
      <c r="R45" s="65" t="s">
        <v>343</v>
      </c>
      <c r="S45" s="65" t="s">
        <v>290</v>
      </c>
      <c r="T45" s="65" t="s">
        <v>319</v>
      </c>
      <c r="V45" s="65"/>
      <c r="W45" s="65" t="s">
        <v>320</v>
      </c>
      <c r="X45" s="65" t="s">
        <v>308</v>
      </c>
      <c r="Y45" s="65" t="s">
        <v>343</v>
      </c>
      <c r="Z45" s="65" t="s">
        <v>290</v>
      </c>
      <c r="AA45" s="65" t="s">
        <v>319</v>
      </c>
      <c r="AC45" s="65"/>
      <c r="AD45" s="65" t="s">
        <v>342</v>
      </c>
      <c r="AE45" s="65" t="s">
        <v>308</v>
      </c>
      <c r="AF45" s="65" t="s">
        <v>280</v>
      </c>
      <c r="AG45" s="65" t="s">
        <v>290</v>
      </c>
      <c r="AH45" s="65" t="s">
        <v>319</v>
      </c>
      <c r="AJ45" s="65"/>
      <c r="AK45" s="65" t="s">
        <v>320</v>
      </c>
      <c r="AL45" s="65" t="s">
        <v>347</v>
      </c>
      <c r="AM45" s="65" t="s">
        <v>280</v>
      </c>
      <c r="AN45" s="65" t="s">
        <v>290</v>
      </c>
      <c r="AO45" s="65" t="s">
        <v>319</v>
      </c>
      <c r="AQ45" s="65"/>
      <c r="AR45" s="65" t="s">
        <v>342</v>
      </c>
      <c r="AS45" s="65" t="s">
        <v>308</v>
      </c>
      <c r="AT45" s="65" t="s">
        <v>345</v>
      </c>
      <c r="AU45" s="65" t="s">
        <v>290</v>
      </c>
      <c r="AV45" s="65" t="s">
        <v>319</v>
      </c>
      <c r="AX45" s="65"/>
      <c r="AY45" s="65" t="s">
        <v>320</v>
      </c>
      <c r="AZ45" s="65" t="s">
        <v>308</v>
      </c>
      <c r="BA45" s="65" t="s">
        <v>280</v>
      </c>
      <c r="BB45" s="65" t="s">
        <v>290</v>
      </c>
      <c r="BC45" s="65" t="s">
        <v>335</v>
      </c>
      <c r="BE45" s="65"/>
      <c r="BF45" s="65" t="s">
        <v>320</v>
      </c>
      <c r="BG45" s="65" t="s">
        <v>308</v>
      </c>
      <c r="BH45" s="65" t="s">
        <v>345</v>
      </c>
      <c r="BI45" s="65" t="s">
        <v>290</v>
      </c>
      <c r="BJ45" s="65" t="s">
        <v>319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11.365945999999999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8.5205099999999998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824.36950000000002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2.6944749E-2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3.0332189000000001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73.602279999999993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71.273099999999999</v>
      </c>
      <c r="AX46" s="65" t="s">
        <v>316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348</v>
      </c>
      <c r="B2" s="61" t="s">
        <v>349</v>
      </c>
      <c r="C2" s="61" t="s">
        <v>305</v>
      </c>
      <c r="D2" s="61">
        <v>65</v>
      </c>
      <c r="E2" s="61">
        <v>1633.1918000000001</v>
      </c>
      <c r="F2" s="61">
        <v>311.69033999999999</v>
      </c>
      <c r="G2" s="61">
        <v>23.140522000000001</v>
      </c>
      <c r="H2" s="61">
        <v>10.931215999999999</v>
      </c>
      <c r="I2" s="61">
        <v>12.209306</v>
      </c>
      <c r="J2" s="61">
        <v>50.839410000000001</v>
      </c>
      <c r="K2" s="61">
        <v>30.153324000000001</v>
      </c>
      <c r="L2" s="61">
        <v>20.686087000000001</v>
      </c>
      <c r="M2" s="61">
        <v>23.4968</v>
      </c>
      <c r="N2" s="61">
        <v>3.8091240000000002</v>
      </c>
      <c r="O2" s="61">
        <v>15.266928</v>
      </c>
      <c r="P2" s="61">
        <v>1315.1914999999999</v>
      </c>
      <c r="Q2" s="61">
        <v>15.263998000000001</v>
      </c>
      <c r="R2" s="61">
        <v>542.02149999999995</v>
      </c>
      <c r="S2" s="61">
        <v>147.20137</v>
      </c>
      <c r="T2" s="61">
        <v>4737.8334999999997</v>
      </c>
      <c r="U2" s="61">
        <v>3.5462232</v>
      </c>
      <c r="V2" s="61">
        <v>14.296436</v>
      </c>
      <c r="W2" s="61">
        <v>115.39757</v>
      </c>
      <c r="X2" s="61">
        <v>200.62945999999999</v>
      </c>
      <c r="Y2" s="61">
        <v>1.3516442</v>
      </c>
      <c r="Z2" s="61">
        <v>1.2820809</v>
      </c>
      <c r="AA2" s="61">
        <v>11.366288000000001</v>
      </c>
      <c r="AB2" s="61">
        <v>2.3452465999999998</v>
      </c>
      <c r="AC2" s="61">
        <v>441.86919999999998</v>
      </c>
      <c r="AD2" s="61">
        <v>5.203627</v>
      </c>
      <c r="AE2" s="61">
        <v>2.8271513000000001</v>
      </c>
      <c r="AF2" s="61">
        <v>3.5463455000000002</v>
      </c>
      <c r="AG2" s="61">
        <v>350.38830000000002</v>
      </c>
      <c r="AH2" s="61">
        <v>203.07234</v>
      </c>
      <c r="AI2" s="61">
        <v>147.31598</v>
      </c>
      <c r="AJ2" s="61">
        <v>1017.31757</v>
      </c>
      <c r="AK2" s="61">
        <v>2308.1251999999999</v>
      </c>
      <c r="AL2" s="61">
        <v>62.976826000000003</v>
      </c>
      <c r="AM2" s="61">
        <v>3261.57</v>
      </c>
      <c r="AN2" s="61">
        <v>112.13741</v>
      </c>
      <c r="AO2" s="61">
        <v>11.365945999999999</v>
      </c>
      <c r="AP2" s="61">
        <v>8.5976920000000003</v>
      </c>
      <c r="AQ2" s="61">
        <v>2.7682543000000002</v>
      </c>
      <c r="AR2" s="61">
        <v>8.5205099999999998</v>
      </c>
      <c r="AS2" s="61">
        <v>824.36950000000002</v>
      </c>
      <c r="AT2" s="61">
        <v>2.6944749E-2</v>
      </c>
      <c r="AU2" s="61">
        <v>3.0332189000000001</v>
      </c>
      <c r="AV2" s="61">
        <v>73.602279999999993</v>
      </c>
      <c r="AW2" s="61">
        <v>71.273099999999999</v>
      </c>
      <c r="AX2" s="61">
        <v>0.13352415000000001</v>
      </c>
      <c r="AY2" s="61">
        <v>0.41888102999999999</v>
      </c>
      <c r="AZ2" s="61">
        <v>382.11932000000002</v>
      </c>
      <c r="BA2" s="61">
        <v>30.998432000000001</v>
      </c>
      <c r="BB2" s="61">
        <v>9.6682710000000007</v>
      </c>
      <c r="BC2" s="61">
        <v>11.629390000000001</v>
      </c>
      <c r="BD2" s="61">
        <v>9.6581489999999999</v>
      </c>
      <c r="BE2" s="61">
        <v>0.84564954000000003</v>
      </c>
      <c r="BF2" s="61">
        <v>4.0019454999999997</v>
      </c>
      <c r="BG2" s="61">
        <v>6.9387240000000003E-3</v>
      </c>
      <c r="BH2" s="61">
        <v>8.5862465000000002E-3</v>
      </c>
      <c r="BI2" s="61">
        <v>6.1325384E-3</v>
      </c>
      <c r="BJ2" s="61">
        <v>3.0000279000000001E-2</v>
      </c>
      <c r="BK2" s="61">
        <v>5.3374800000000001E-4</v>
      </c>
      <c r="BL2" s="61">
        <v>5.33509E-2</v>
      </c>
      <c r="BM2" s="61">
        <v>1.4745971</v>
      </c>
      <c r="BN2" s="61">
        <v>0.14706226</v>
      </c>
      <c r="BO2" s="61">
        <v>28.657056999999998</v>
      </c>
      <c r="BP2" s="61">
        <v>5.2764790000000001</v>
      </c>
      <c r="BQ2" s="61">
        <v>11.829299000000001</v>
      </c>
      <c r="BR2" s="61">
        <v>42.169750000000001</v>
      </c>
      <c r="BS2" s="61">
        <v>16.281105</v>
      </c>
      <c r="BT2" s="61">
        <v>1.9195868</v>
      </c>
      <c r="BU2" s="61">
        <v>2.2616056999999999E-4</v>
      </c>
      <c r="BV2" s="61">
        <v>6.9956580000000004E-2</v>
      </c>
      <c r="BW2" s="61">
        <v>0.20138791</v>
      </c>
      <c r="BX2" s="61">
        <v>0.69895050000000003</v>
      </c>
      <c r="BY2" s="61">
        <v>0.1255416</v>
      </c>
      <c r="BZ2" s="61">
        <v>2.4382798E-4</v>
      </c>
      <c r="CA2" s="61">
        <v>1.2695148999999999</v>
      </c>
      <c r="CB2" s="61">
        <v>5.055225E-2</v>
      </c>
      <c r="CC2" s="61">
        <v>0.28048676</v>
      </c>
      <c r="CD2" s="61">
        <v>1.0785722</v>
      </c>
      <c r="CE2" s="61">
        <v>5.3146600000000002E-2</v>
      </c>
      <c r="CF2" s="61">
        <v>0.26683223</v>
      </c>
      <c r="CG2" s="61">
        <v>0</v>
      </c>
      <c r="CH2" s="61">
        <v>2.7755466999999999E-2</v>
      </c>
      <c r="CI2" s="61">
        <v>1.2663994E-3</v>
      </c>
      <c r="CJ2" s="61">
        <v>2.6143239</v>
      </c>
      <c r="CK2" s="61">
        <v>8.7647590000000004E-3</v>
      </c>
      <c r="CL2" s="61">
        <v>0.44430774000000001</v>
      </c>
      <c r="CM2" s="61">
        <v>1.4071857999999999</v>
      </c>
      <c r="CN2" s="61">
        <v>1661.4208000000001</v>
      </c>
      <c r="CO2" s="61">
        <v>2894.1626000000001</v>
      </c>
      <c r="CP2" s="61">
        <v>1667.4647</v>
      </c>
      <c r="CQ2" s="61">
        <v>603.2423</v>
      </c>
      <c r="CR2" s="61">
        <v>334.21814000000001</v>
      </c>
      <c r="CS2" s="61">
        <v>367.47802999999999</v>
      </c>
      <c r="CT2" s="61">
        <v>1640.7777000000001</v>
      </c>
      <c r="CU2" s="61">
        <v>948.20232999999996</v>
      </c>
      <c r="CV2" s="61">
        <v>1104.2155</v>
      </c>
      <c r="CW2" s="61">
        <v>1077.8137999999999</v>
      </c>
      <c r="CX2" s="61">
        <v>365.2251</v>
      </c>
      <c r="CY2" s="61">
        <v>2176.2235999999998</v>
      </c>
      <c r="CZ2" s="61">
        <v>874.77997000000005</v>
      </c>
      <c r="DA2" s="61">
        <v>2639.1758</v>
      </c>
      <c r="DB2" s="61">
        <v>2452.2462999999998</v>
      </c>
      <c r="DC2" s="61">
        <v>3732.9906999999998</v>
      </c>
      <c r="DD2" s="61">
        <v>5592.951</v>
      </c>
      <c r="DE2" s="61">
        <v>1092.6323</v>
      </c>
      <c r="DF2" s="61">
        <v>2573.2366000000002</v>
      </c>
      <c r="DG2" s="61">
        <v>1306.9614999999999</v>
      </c>
      <c r="DH2" s="61">
        <v>62.901649999999997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30.998432000000001</v>
      </c>
      <c r="B6">
        <f>BB2</f>
        <v>9.6682710000000007</v>
      </c>
      <c r="C6">
        <f>BC2</f>
        <v>11.629390000000001</v>
      </c>
      <c r="D6">
        <f>BD2</f>
        <v>9.6581489999999999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20496</v>
      </c>
      <c r="C2" s="56">
        <f ca="1">YEAR(TODAY())-YEAR(B2)+IF(TODAY()&gt;=DATE(YEAR(TODAY()),MONTH(B2),DAY(B2)),0,-1)</f>
        <v>65</v>
      </c>
      <c r="E2" s="52">
        <v>161</v>
      </c>
      <c r="F2" s="53" t="s">
        <v>275</v>
      </c>
      <c r="G2" s="52">
        <v>57</v>
      </c>
      <c r="H2" s="51" t="s">
        <v>40</v>
      </c>
      <c r="I2" s="72">
        <f>ROUND(G3/E3^2,1)</f>
        <v>22</v>
      </c>
    </row>
    <row r="3" spans="1:9" x14ac:dyDescent="0.3">
      <c r="E3" s="51">
        <f>E2/100</f>
        <v>1.61</v>
      </c>
      <c r="F3" s="51" t="s">
        <v>39</v>
      </c>
      <c r="G3" s="51">
        <f>G2</f>
        <v>57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박의순, ID : H1900895)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14일 11:30:16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44452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161</v>
      </c>
      <c r="L12" s="129"/>
      <c r="M12" s="122">
        <f>'개인정보 및 신체계측 입력'!G2</f>
        <v>57</v>
      </c>
      <c r="N12" s="123"/>
      <c r="O12" s="118" t="s">
        <v>270</v>
      </c>
      <c r="P12" s="112"/>
      <c r="Q12" s="115">
        <f>'개인정보 및 신체계측 입력'!I2</f>
        <v>22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박의순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80.817999999999998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13.182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9.9</v>
      </c>
      <c r="L72" s="36" t="s">
        <v>52</v>
      </c>
      <c r="M72" s="36">
        <f>ROUND('DRIs DATA'!K8,1)</f>
        <v>2.6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72.27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119.14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200.63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156.35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43.8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153.88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113.66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2021-09-14T02:42:03Z</dcterms:modified>
</cp:coreProperties>
</file>