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<sst xmlns="http://schemas.openxmlformats.org/spreadsheetml/2006/main" count="692" uniqueCount="337">
  <si>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</si>
  <si>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</si>
  <si>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</si>
  <si>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</si>
  <si>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</si>
  <si>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</si>
  <si>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</si>
  <si>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</si>
  <si>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</si>
  <si>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</si>
  <si>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</si>
  <si>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</si>
  <si>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</si>
  <si>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</si>
  <si>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</si>
  <si>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</si>
  <si>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</si>
  <si>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</si>
  <si>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</si>
  <si>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</si>
  <si>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</si>
  <si>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</si>
  <si>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</si>
  <si>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</si>
  <si>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</si>
  <si>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</si>
  <si>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</si>
  <si>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</si>
  <si>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</si>
  <si>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</si>
  <si>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</si>
  <si>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</si>
  <si>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</si>
  <si>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</si>
  <si>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</si>
  <si>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</si>
  <si>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</si>
  <si>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</si>
  <si>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</si>
  <si>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</si>
  <si>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</si>
  <si>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</si>
  <si>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</si>
  <si>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</si>
  <si>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</si>
  <si>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</si>
  <si>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</si>
  <si>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</si>
  <si>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</si>
  <si>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</si>
  <si>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</si>
  <si>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</si>
  <si>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</si>
  <si>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</si>
  <si>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</si>
  <si>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</si>
  <si>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</si>
  <si>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</si>
  <si>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</si>
  <si>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</si>
  <si>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</si>
  <si>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</si>
  <si>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</si>
  <si>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</si>
  <si>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</si>
  <si>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</si>
  <si>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</si>
  <si>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</si>
  <si>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</si>
  <si>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</si>
  <si>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</si>
  <si>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</si>
  <si>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</si>
  <si>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</si>
  <si>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</si>
  <si>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</si>
  <si>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</si>
  <si>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</si>
  <si>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</si>
  <si>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</si>
  <si>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</si>
  <si>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</si>
  <si>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</si>
  <si>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</si>
  <si>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</si>
  <si>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</si>
  <si>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</si>
  <si>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</si>
  <si>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</si>
  <si>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</si>
  <si>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</si>
  <si>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</si>
  <si>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</si>
  <si>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</si>
  <si>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</si>
  <si>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</si>
  <si>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</si>
  <si>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</si>
  <si>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</si>
  <si>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</si>
  <si>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</si>
  <si>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</si>
  <si>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</si>
  <si>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</si>
  <si>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</si>
  <si>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</si>
  <si>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</si>
  <si>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</si>
  <si>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</si>
  <si>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</si>
  <si>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</si>
  <si>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</si>
  <si>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</si>
  <si>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</si>
  <si>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</si>
  <si>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</si>
  <si>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</si>
  <si>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</si>
  <si>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</si>
  <si>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</si>
  <si>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</si>
  <si>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</si>
  <si>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</si>
  <si>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</si>
  <si>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</si>
  <si>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</si>
  <si>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</si>
  <si>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</si>
  <si>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</si>
  <si>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</si>
  <si>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</si>
  <si>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</si>
  <si>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</si>
  <si>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</si>
  <si>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</si>
  <si>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</si>
  <si>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</si>
  <si>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</si>
  <si>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</si>
  <si>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</si>
  <si>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</si>
  <si>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</si>
  <si>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</si>
  <si>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</si>
  <si>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</si>
  <si>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</si>
  <si>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</si>
  <si>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</si>
  <si>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</si>
  <si>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</si>
  <si>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</si>
  <si>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</si>
  <si>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</si>
  <si>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</si>
  <si>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</si>
  <si>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</si>
  <si>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</si>
  <si>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</si>
  <si>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</si>
  <si>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</si>
  <si>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</si>
  <si>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</si>
  <si>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</si>
  <si>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</si>
  <si>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</si>
  <si>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</si>
  <si>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</si>
  <si>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</si>
  <si>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</si>
  <si>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</si>
  <si>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</si>
  <si>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</si>
  <si>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</si>
  <si>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</si>
  <si>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</si>
  <si>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</si>
  <si>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</si>
  <si>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</si>
  <si>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</si>
  <si>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</si>
  <si>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</si>
  <si>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</si>
  <si>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</si>
  <si>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</si>
  <si>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</si>
  <si>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</si>
  <si>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</si>
  <si>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</si>
  <si>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</si>
  <si>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</si>
  <si>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</si>
  <si>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</si>
  <si>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</si>
  <si>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</si>
  <si>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</si>
  <si>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</si>
  <si>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</si>
  <si>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</si>
  <si>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</si>
  <si>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</si>
  <si>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</si>
  <si>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</si>
  <si>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</si>
  <si>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</si>
  <si>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</si>
  <si>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</si>
  <si>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</si>
  <si>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</si>
  <si>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</si>
  <si>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</si>
  <si>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</si>
  <si>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</si>
  <si>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</si>
  <si>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</si>
  <si>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</si>
  <si>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</si>
  <si>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</si>
  <si>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</si>
  <si>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</si>
  <si>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</si>
  <si>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</si>
  <si>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</si>
  <si>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</si>
  <si>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</si>
  <si>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</si>
  <si>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</si>
  <si>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</si>
  <si>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</si>
  <si>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</si>
  <si>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</si>
  <si>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</si>
  <si>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</si>
  <si>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</si>
  <si>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</si>
  <si>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</si>
  <si>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</si>
  <si>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</si>
  <si>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</si>
  <si>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</si>
  <si>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</si>
  <si>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</si>
  <si>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</si>
  <si>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</si>
  <si>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</si>
  <si>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</si>
  <si>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</si>
  <si>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</si>
  <si>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</si>
  <si>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</si>
  <si>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</si>
  <si>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</si>
  <si>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</si>
  <si>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</si>
  <si>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</si>
  <si>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</si>
  <si>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</si>
  <si>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</si>
  <si>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</si>
  <si>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</si>
  <si>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</si>
  <si>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</si>
  <si>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</si>
  <si>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</si>
  <si>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</si>
  <si>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</si>
  <si>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</si>
  <si>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</si>
  <si>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</si>
  <si>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</si>
  <si>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</si>
  <si>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</si>
  <si>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</si>
  <si>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</si>
  <si>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</si>
  <si>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</si>
  <si>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</si>
  <si>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</si>
  <si>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비타민D</t>
    <phoneticPr fontId="1" type="noConversion"/>
  </si>
  <si>
    <t>마그네슘</t>
    <phoneticPr fontId="1" type="noConversion"/>
  </si>
  <si>
    <t>몰리브덴</t>
    <phoneticPr fontId="1" type="noConversion"/>
  </si>
  <si>
    <t>충분섭취량</t>
    <phoneticPr fontId="1" type="noConversion"/>
  </si>
  <si>
    <t>다량영양소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</si>
  <si>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</si>
  <si>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</si>
  <si>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</si>
  <si>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</si>
  <si>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다량 무기질</t>
    <phoneticPr fontId="1" type="noConversion"/>
  </si>
  <si>
    <t>구리</t>
    <phoneticPr fontId="1" type="noConversion"/>
  </si>
  <si>
    <t>셀레늄</t>
    <phoneticPr fontId="1" type="noConversion"/>
  </si>
  <si>
    <t>정보</t>
    <phoneticPr fontId="1" type="noConversion"/>
  </si>
  <si>
    <t>출력시각</t>
    <phoneticPr fontId="1" type="noConversion"/>
  </si>
  <si>
    <t>상한섭취량</t>
    <phoneticPr fontId="1" type="noConversion"/>
  </si>
  <si>
    <t>단백질(g/일)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</si>
  <si>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</si>
  <si>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</si>
  <si>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</si>
  <si>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</si>
  <si>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</si>
  <si>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</si>
  <si>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미량 무기질</t>
    <phoneticPr fontId="1" type="noConversion"/>
  </si>
  <si>
    <t>크롬</t>
    <phoneticPr fontId="1" type="noConversion"/>
  </si>
  <si>
    <t>불포화지방산</t>
    <phoneticPr fontId="1" type="noConversion"/>
  </si>
  <si>
    <t>n-3불포화</t>
    <phoneticPr fontId="1" type="noConversion"/>
  </si>
  <si>
    <t>비타민C</t>
    <phoneticPr fontId="1" type="noConversion"/>
  </si>
  <si>
    <t>니아신</t>
    <phoneticPr fontId="1" type="noConversion"/>
  </si>
  <si>
    <t>칼륨</t>
    <phoneticPr fontId="1" type="noConversion"/>
  </si>
  <si>
    <t>철</t>
    <phoneticPr fontId="1" type="noConversion"/>
  </si>
  <si>
    <t>구리(ug/일)</t>
    <phoneticPr fontId="1" type="noConversion"/>
  </si>
  <si>
    <t>열량영양소</t>
    <phoneticPr fontId="1" type="noConversion"/>
  </si>
  <si>
    <t>식이섬유</t>
    <phoneticPr fontId="1" type="noConversion"/>
  </si>
  <si>
    <t>권장섭취량</t>
    <phoneticPr fontId="1" type="noConversion"/>
  </si>
  <si>
    <t>적정비율(최소)</t>
    <phoneticPr fontId="1" type="noConversion"/>
  </si>
  <si>
    <t>식이섬유(g/일)</t>
    <phoneticPr fontId="1" type="noConversion"/>
  </si>
  <si>
    <t>엽산(μg DFE/일)</t>
    <phoneticPr fontId="1" type="noConversion"/>
  </si>
  <si>
    <t>망간</t>
    <phoneticPr fontId="1" type="noConversion"/>
  </si>
  <si>
    <t>요오드</t>
    <phoneticPr fontId="1" type="noConversion"/>
  </si>
  <si>
    <t>M</t>
  </si>
  <si>
    <t>에너지(kcal)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</si>
  <si>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</si>
  <si>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</si>
  <si>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</si>
  <si>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</si>
  <si>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</si>
  <si>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</si>
  <si>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</si>
  <si>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</si>
  <si>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</si>
  <si>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</si>
  <si>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인</t>
    <phoneticPr fontId="1" type="noConversion"/>
  </si>
  <si>
    <t>염소</t>
    <phoneticPr fontId="1" type="noConversion"/>
  </si>
  <si>
    <t>불소</t>
    <phoneticPr fontId="1" type="noConversion"/>
  </si>
  <si>
    <t>몰리브덴(ug/일)</t>
    <phoneticPr fontId="1" type="noConversion"/>
  </si>
  <si>
    <t>크롬(ug/일)</t>
    <phoneticPr fontId="1" type="noConversion"/>
  </si>
  <si>
    <t>(설문지 : FFQ 95문항 설문지, 사용자 : 박희천, ID : H1900897)</t>
  </si>
  <si>
    <t>2021년 09월 16일 15:21:56</t>
  </si>
  <si>
    <t>H1900897</t>
  </si>
  <si>
    <t>박희천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</si>
</sst>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39.527045999999999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317048"/>
        <c:axId val="523320576"/>
      </c:barChart>
      <c:catAx>
        <c:axId val="523317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320576"/>
        <c:crosses val="autoZero"/>
        <c:auto val="1"/>
        <c:lblAlgn val="ctr"/>
        <c:lblOffset val="100"/>
        <c:noMultiLvlLbl val="0"/>
      </c:catAx>
      <c:valAx>
        <c:axId val="523320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317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1.4468369999999999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153472"/>
        <c:axId val="524153864"/>
      </c:barChart>
      <c:catAx>
        <c:axId val="52415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153864"/>
        <c:crosses val="autoZero"/>
        <c:auto val="1"/>
        <c:lblAlgn val="ctr"/>
        <c:lblOffset val="100"/>
        <c:noMultiLvlLbl val="0"/>
      </c:catAx>
      <c:valAx>
        <c:axId val="524153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15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0.63705814000000005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147984"/>
        <c:axId val="524149160"/>
      </c:barChart>
      <c:catAx>
        <c:axId val="52414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149160"/>
        <c:crosses val="autoZero"/>
        <c:auto val="1"/>
        <c:lblAlgn val="ctr"/>
        <c:lblOffset val="100"/>
        <c:noMultiLvlLbl val="0"/>
      </c:catAx>
      <c:valAx>
        <c:axId val="52414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14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699.62756000000002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225544"/>
        <c:axId val="514225152"/>
      </c:barChart>
      <c:catAx>
        <c:axId val="514225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225152"/>
        <c:crosses val="autoZero"/>
        <c:auto val="1"/>
        <c:lblAlgn val="ctr"/>
        <c:lblOffset val="100"/>
        <c:noMultiLvlLbl val="0"/>
      </c:catAx>
      <c:valAx>
        <c:axId val="514225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225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2123.6033000000002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221624"/>
        <c:axId val="514223976"/>
      </c:barChart>
      <c:catAx>
        <c:axId val="514221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223976"/>
        <c:crosses val="autoZero"/>
        <c:auto val="1"/>
        <c:lblAlgn val="ctr"/>
        <c:lblOffset val="100"/>
        <c:noMultiLvlLbl val="0"/>
      </c:catAx>
      <c:valAx>
        <c:axId val="51422397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221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102.04452999999999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220056"/>
        <c:axId val="514221232"/>
      </c:barChart>
      <c:catAx>
        <c:axId val="514220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221232"/>
        <c:crosses val="autoZero"/>
        <c:auto val="1"/>
        <c:lblAlgn val="ctr"/>
        <c:lblOffset val="100"/>
        <c:noMultiLvlLbl val="0"/>
      </c:catAx>
      <c:valAx>
        <c:axId val="514221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220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83.688704999999999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226328"/>
        <c:axId val="514224760"/>
      </c:barChart>
      <c:catAx>
        <c:axId val="514226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224760"/>
        <c:crosses val="autoZero"/>
        <c:auto val="1"/>
        <c:lblAlgn val="ctr"/>
        <c:lblOffset val="100"/>
        <c:noMultiLvlLbl val="0"/>
      </c:catAx>
      <c:valAx>
        <c:axId val="514224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226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6.4195976000000003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226720"/>
        <c:axId val="514227112"/>
      </c:barChart>
      <c:catAx>
        <c:axId val="514226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227112"/>
        <c:crosses val="autoZero"/>
        <c:auto val="1"/>
        <c:lblAlgn val="ctr"/>
        <c:lblOffset val="100"/>
        <c:noMultiLvlLbl val="0"/>
      </c:catAx>
      <c:valAx>
        <c:axId val="514227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2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374.47055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220448"/>
        <c:axId val="514222800"/>
      </c:barChart>
      <c:catAx>
        <c:axId val="514220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222800"/>
        <c:crosses val="autoZero"/>
        <c:auto val="1"/>
        <c:lblAlgn val="ctr"/>
        <c:lblOffset val="100"/>
        <c:noMultiLvlLbl val="0"/>
      </c:catAx>
      <c:valAx>
        <c:axId val="51422280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22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8.5938490000000006E-2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223584"/>
        <c:axId val="514224368"/>
      </c:barChart>
      <c:catAx>
        <c:axId val="514223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224368"/>
        <c:crosses val="autoZero"/>
        <c:auto val="1"/>
        <c:lblAlgn val="ctr"/>
        <c:lblOffset val="100"/>
        <c:noMultiLvlLbl val="0"/>
      </c:catAx>
      <c:valAx>
        <c:axId val="514224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22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2.022643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944096"/>
        <c:axId val="511939000"/>
      </c:barChart>
      <c:catAx>
        <c:axId val="511944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939000"/>
        <c:crosses val="autoZero"/>
        <c:auto val="1"/>
        <c:lblAlgn val="ctr"/>
        <c:lblOffset val="100"/>
        <c:noMultiLvlLbl val="0"/>
      </c:catAx>
      <c:valAx>
        <c:axId val="511939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94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17.392075999999999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318224"/>
        <c:axId val="523318616"/>
      </c:barChart>
      <c:catAx>
        <c:axId val="52331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318616"/>
        <c:crosses val="autoZero"/>
        <c:auto val="1"/>
        <c:lblAlgn val="ctr"/>
        <c:lblOffset val="100"/>
        <c:noMultiLvlLbl val="0"/>
      </c:catAx>
      <c:valAx>
        <c:axId val="523318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318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103.40152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940568"/>
        <c:axId val="511944488"/>
      </c:barChart>
      <c:catAx>
        <c:axId val="511940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944488"/>
        <c:crosses val="autoZero"/>
        <c:auto val="1"/>
        <c:lblAlgn val="ctr"/>
        <c:lblOffset val="100"/>
        <c:noMultiLvlLbl val="0"/>
      </c:catAx>
      <c:valAx>
        <c:axId val="511944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940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41.509680000000003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941352"/>
        <c:axId val="511944880"/>
      </c:barChart>
      <c:catAx>
        <c:axId val="511941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944880"/>
        <c:crosses val="autoZero"/>
        <c:auto val="1"/>
        <c:lblAlgn val="ctr"/>
        <c:lblOffset val="100"/>
        <c:noMultiLvlLbl val="0"/>
      </c:catAx>
      <c:valAx>
        <c:axId val="511944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941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10.436999999999999</c:v>
                </c:pt>
                <c:pt idx="1">
                  <c:v>13.584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1942136"/>
        <c:axId val="511945272"/>
      </c:barChart>
      <c:catAx>
        <c:axId val="511942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945272"/>
        <c:crosses val="autoZero"/>
        <c:auto val="1"/>
        <c:lblAlgn val="ctr"/>
        <c:lblOffset val="100"/>
        <c:noMultiLvlLbl val="0"/>
      </c:catAx>
      <c:valAx>
        <c:axId val="511945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942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5.3613359999999997</c:v>
                </c:pt>
                <c:pt idx="1">
                  <c:v>7.3882421999999996</c:v>
                </c:pt>
                <c:pt idx="2">
                  <c:v>6.7029379999999996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396.22012000000001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942528"/>
        <c:axId val="511943312"/>
      </c:barChart>
      <c:catAx>
        <c:axId val="51194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943312"/>
        <c:crosses val="autoZero"/>
        <c:auto val="1"/>
        <c:lblAlgn val="ctr"/>
        <c:lblOffset val="100"/>
        <c:noMultiLvlLbl val="0"/>
      </c:catAx>
      <c:valAx>
        <c:axId val="511943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94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12.807667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943704"/>
        <c:axId val="511938608"/>
      </c:barChart>
      <c:catAx>
        <c:axId val="511943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938608"/>
        <c:crosses val="autoZero"/>
        <c:auto val="1"/>
        <c:lblAlgn val="ctr"/>
        <c:lblOffset val="100"/>
        <c:noMultiLvlLbl val="0"/>
      </c:catAx>
      <c:valAx>
        <c:axId val="511938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943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76.334000000000003</c:v>
                </c:pt>
                <c:pt idx="1">
                  <c:v>9.5429999999999993</c:v>
                </c:pt>
                <c:pt idx="2">
                  <c:v>14.122999999999999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9673136"/>
        <c:axId val="529670000"/>
      </c:barChart>
      <c:catAx>
        <c:axId val="529673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670000"/>
        <c:crosses val="autoZero"/>
        <c:auto val="1"/>
        <c:lblAlgn val="ctr"/>
        <c:lblOffset val="100"/>
        <c:noMultiLvlLbl val="0"/>
      </c:catAx>
      <c:valAx>
        <c:axId val="529670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673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1306.1647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671176"/>
        <c:axId val="529675096"/>
      </c:barChart>
      <c:catAx>
        <c:axId val="529671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675096"/>
        <c:crosses val="autoZero"/>
        <c:auto val="1"/>
        <c:lblAlgn val="ctr"/>
        <c:lblOffset val="100"/>
        <c:noMultiLvlLbl val="0"/>
      </c:catAx>
      <c:valAx>
        <c:axId val="5296750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671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76.873509999999996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671568"/>
        <c:axId val="529671960"/>
      </c:barChart>
      <c:catAx>
        <c:axId val="529671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671960"/>
        <c:crosses val="autoZero"/>
        <c:auto val="1"/>
        <c:lblAlgn val="ctr"/>
        <c:lblOffset val="100"/>
        <c:noMultiLvlLbl val="0"/>
      </c:catAx>
      <c:valAx>
        <c:axId val="529671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67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302.90255999999999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670784"/>
        <c:axId val="529672352"/>
      </c:barChart>
      <c:catAx>
        <c:axId val="529670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672352"/>
        <c:crosses val="autoZero"/>
        <c:auto val="1"/>
        <c:lblAlgn val="ctr"/>
        <c:lblOffset val="100"/>
        <c:noMultiLvlLbl val="0"/>
      </c:catAx>
      <c:valAx>
        <c:axId val="529672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67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1.5242095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320968"/>
        <c:axId val="523321752"/>
      </c:barChart>
      <c:catAx>
        <c:axId val="523320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321752"/>
        <c:crosses val="autoZero"/>
        <c:auto val="1"/>
        <c:lblAlgn val="ctr"/>
        <c:lblOffset val="100"/>
        <c:noMultiLvlLbl val="0"/>
      </c:catAx>
      <c:valAx>
        <c:axId val="523321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320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4161.6379999999999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673920"/>
        <c:axId val="529672744"/>
      </c:barChart>
      <c:catAx>
        <c:axId val="529673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672744"/>
        <c:crosses val="autoZero"/>
        <c:auto val="1"/>
        <c:lblAlgn val="ctr"/>
        <c:lblOffset val="100"/>
        <c:noMultiLvlLbl val="0"/>
      </c:catAx>
      <c:valAx>
        <c:axId val="529672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67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8.5172889999999999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674312"/>
        <c:axId val="529674704"/>
      </c:barChart>
      <c:catAx>
        <c:axId val="529674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674704"/>
        <c:crosses val="autoZero"/>
        <c:auto val="1"/>
        <c:lblAlgn val="ctr"/>
        <c:lblOffset val="100"/>
        <c:noMultiLvlLbl val="0"/>
      </c:catAx>
      <c:valAx>
        <c:axId val="529674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674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1.0450089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675488"/>
        <c:axId val="529677448"/>
      </c:barChart>
      <c:catAx>
        <c:axId val="529675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677448"/>
        <c:crosses val="autoZero"/>
        <c:auto val="1"/>
        <c:lblAlgn val="ctr"/>
        <c:lblOffset val="100"/>
        <c:noMultiLvlLbl val="0"/>
      </c:catAx>
      <c:valAx>
        <c:axId val="529677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67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183.40262999999999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1038744"/>
        <c:axId val="391039920"/>
      </c:barChart>
      <c:catAx>
        <c:axId val="391038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1039920"/>
        <c:crosses val="autoZero"/>
        <c:auto val="1"/>
        <c:lblAlgn val="ctr"/>
        <c:lblOffset val="100"/>
        <c:noMultiLvlLbl val="0"/>
      </c:catAx>
      <c:valAx>
        <c:axId val="391039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1038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0.88700310000000004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150728"/>
        <c:axId val="524151120"/>
      </c:barChart>
      <c:catAx>
        <c:axId val="524150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151120"/>
        <c:crosses val="autoZero"/>
        <c:auto val="1"/>
        <c:lblAlgn val="ctr"/>
        <c:lblOffset val="100"/>
        <c:noMultiLvlLbl val="0"/>
      </c:catAx>
      <c:valAx>
        <c:axId val="524151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150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12.156091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151512"/>
        <c:axId val="524153080"/>
      </c:barChart>
      <c:catAx>
        <c:axId val="524151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153080"/>
        <c:crosses val="autoZero"/>
        <c:auto val="1"/>
        <c:lblAlgn val="ctr"/>
        <c:lblOffset val="100"/>
        <c:noMultiLvlLbl val="0"/>
      </c:catAx>
      <c:valAx>
        <c:axId val="524153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151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1.0450089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147592"/>
        <c:axId val="524149944"/>
      </c:barChart>
      <c:catAx>
        <c:axId val="524147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149944"/>
        <c:crosses val="autoZero"/>
        <c:auto val="1"/>
        <c:lblAlgn val="ctr"/>
        <c:lblOffset val="100"/>
        <c:noMultiLvlLbl val="0"/>
      </c:catAx>
      <c:valAx>
        <c:axId val="524149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147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416.93900000000002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148376"/>
        <c:axId val="524151904"/>
      </c:barChart>
      <c:catAx>
        <c:axId val="52414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151904"/>
        <c:crosses val="autoZero"/>
        <c:auto val="1"/>
        <c:lblAlgn val="ctr"/>
        <c:lblOffset val="100"/>
        <c:noMultiLvlLbl val="0"/>
      </c:catAx>
      <c:valAx>
        <c:axId val="524151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14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4.3775325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152688"/>
        <c:axId val="524148768"/>
      </c:barChart>
      <c:catAx>
        <c:axId val="52415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148768"/>
        <c:crosses val="autoZero"/>
        <c:auto val="1"/>
        <c:lblAlgn val="ctr"/>
        <c:lblOffset val="100"/>
        <c:noMultiLvlLbl val="0"/>
      </c:catAx>
      <c:valAx>
        <c:axId val="524148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15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박희천, ID : H1900897)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09월 16일 15:21:56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2200</v>
      </c>
      <c r="C6" s="59">
        <f>'DRIs DATA 입력'!C6</f>
        <v>1306.1647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39.527045999999999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17.392075999999999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76.334000000000003</v>
      </c>
      <c r="G8" s="59">
        <f>'DRIs DATA 입력'!G8</f>
        <v>9.5429999999999993</v>
      </c>
      <c r="H8" s="59">
        <f>'DRIs DATA 입력'!H8</f>
        <v>14.122999999999999</v>
      </c>
      <c r="I8" s="46"/>
      <c r="J8" s="59" t="s">
        <v>215</v>
      </c>
      <c r="K8" s="59">
        <f>'DRIs DATA 입력'!K8</f>
        <v>10.436999999999999</v>
      </c>
      <c r="L8" s="59">
        <f>'DRIs DATA 입력'!L8</f>
        <v>13.584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396.22012000000001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12.807667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1.5242095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183.40262999999999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76.873509999999996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1.2052779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0.88700310000000004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12.156091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1.0450089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416.93900000000002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4.3775325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1.4468369999999999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0.63705814000000005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302.90255999999999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699.62756000000002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4161.6379999999999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2123.6033000000002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102.04452999999999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83.688704999999999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8.5172889999999999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6.4195976000000003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374.47055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8.5938490000000006E-2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2.022643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103.40152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41.509680000000003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62" sqref="I62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289</v>
      </c>
      <c r="B1" s="61" t="s">
        <v>333</v>
      </c>
      <c r="G1" s="62" t="s">
        <v>290</v>
      </c>
      <c r="H1" s="61" t="s">
        <v>334</v>
      </c>
    </row>
    <row r="3" spans="1:27" x14ac:dyDescent="0.3">
      <c r="A3" s="71" t="s">
        <v>281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317</v>
      </c>
      <c r="B4" s="69"/>
      <c r="C4" s="69"/>
      <c r="E4" s="66" t="s">
        <v>308</v>
      </c>
      <c r="F4" s="67"/>
      <c r="G4" s="67"/>
      <c r="H4" s="68"/>
      <c r="J4" s="66" t="s">
        <v>301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309</v>
      </c>
      <c r="V4" s="69"/>
      <c r="W4" s="69"/>
      <c r="X4" s="69"/>
      <c r="Y4" s="69"/>
      <c r="Z4" s="69"/>
    </row>
    <row r="5" spans="1:27" x14ac:dyDescent="0.3">
      <c r="A5" s="65"/>
      <c r="B5" s="65" t="s">
        <v>318</v>
      </c>
      <c r="C5" s="65" t="s">
        <v>319</v>
      </c>
      <c r="E5" s="65"/>
      <c r="F5" s="65" t="s">
        <v>49</v>
      </c>
      <c r="G5" s="65" t="s">
        <v>320</v>
      </c>
      <c r="H5" s="65" t="s">
        <v>45</v>
      </c>
      <c r="J5" s="65"/>
      <c r="K5" s="65" t="s">
        <v>302</v>
      </c>
      <c r="L5" s="65" t="s">
        <v>321</v>
      </c>
      <c r="N5" s="65"/>
      <c r="O5" s="65" t="s">
        <v>322</v>
      </c>
      <c r="P5" s="65" t="s">
        <v>310</v>
      </c>
      <c r="Q5" s="65" t="s">
        <v>280</v>
      </c>
      <c r="R5" s="65" t="s">
        <v>291</v>
      </c>
      <c r="S5" s="65" t="s">
        <v>319</v>
      </c>
      <c r="U5" s="65"/>
      <c r="V5" s="65" t="s">
        <v>322</v>
      </c>
      <c r="W5" s="65" t="s">
        <v>310</v>
      </c>
      <c r="X5" s="65" t="s">
        <v>280</v>
      </c>
      <c r="Y5" s="65" t="s">
        <v>291</v>
      </c>
      <c r="Z5" s="65" t="s">
        <v>319</v>
      </c>
    </row>
    <row r="6" spans="1:27" x14ac:dyDescent="0.3">
      <c r="A6" s="65" t="s">
        <v>317</v>
      </c>
      <c r="B6" s="65">
        <v>2200</v>
      </c>
      <c r="C6" s="65">
        <v>1306.1647</v>
      </c>
      <c r="E6" s="65" t="s">
        <v>311</v>
      </c>
      <c r="F6" s="65">
        <v>55</v>
      </c>
      <c r="G6" s="65">
        <v>15</v>
      </c>
      <c r="H6" s="65">
        <v>7</v>
      </c>
      <c r="J6" s="65" t="s">
        <v>311</v>
      </c>
      <c r="K6" s="65">
        <v>0.1</v>
      </c>
      <c r="L6" s="65">
        <v>4</v>
      </c>
      <c r="N6" s="65" t="s">
        <v>292</v>
      </c>
      <c r="O6" s="65">
        <v>50</v>
      </c>
      <c r="P6" s="65">
        <v>60</v>
      </c>
      <c r="Q6" s="65">
        <v>0</v>
      </c>
      <c r="R6" s="65">
        <v>0</v>
      </c>
      <c r="S6" s="65">
        <v>39.527045999999999</v>
      </c>
      <c r="U6" s="65" t="s">
        <v>312</v>
      </c>
      <c r="V6" s="65">
        <v>0</v>
      </c>
      <c r="W6" s="65">
        <v>0</v>
      </c>
      <c r="X6" s="65">
        <v>25</v>
      </c>
      <c r="Y6" s="65">
        <v>0</v>
      </c>
      <c r="Z6" s="65">
        <v>17.392075999999999</v>
      </c>
    </row>
    <row r="7" spans="1:27" x14ac:dyDescent="0.3">
      <c r="E7" s="65" t="s">
        <v>282</v>
      </c>
      <c r="F7" s="65">
        <v>65</v>
      </c>
      <c r="G7" s="65">
        <v>30</v>
      </c>
      <c r="H7" s="65">
        <v>20</v>
      </c>
      <c r="J7" s="65" t="s">
        <v>282</v>
      </c>
      <c r="K7" s="65">
        <v>1</v>
      </c>
      <c r="L7" s="65">
        <v>10</v>
      </c>
    </row>
    <row r="8" spans="1:27" x14ac:dyDescent="0.3">
      <c r="E8" s="65" t="s">
        <v>293</v>
      </c>
      <c r="F8" s="65">
        <v>76.334000000000003</v>
      </c>
      <c r="G8" s="65">
        <v>9.5429999999999993</v>
      </c>
      <c r="H8" s="65">
        <v>14.122999999999999</v>
      </c>
      <c r="J8" s="65" t="s">
        <v>293</v>
      </c>
      <c r="K8" s="65">
        <v>10.436999999999999</v>
      </c>
      <c r="L8" s="65">
        <v>13.584</v>
      </c>
    </row>
    <row r="13" spans="1:27" x14ac:dyDescent="0.3">
      <c r="A13" s="70" t="s">
        <v>294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283</v>
      </c>
      <c r="B14" s="69"/>
      <c r="C14" s="69"/>
      <c r="D14" s="69"/>
      <c r="E14" s="69"/>
      <c r="F14" s="69"/>
      <c r="H14" s="69" t="s">
        <v>284</v>
      </c>
      <c r="I14" s="69"/>
      <c r="J14" s="69"/>
      <c r="K14" s="69"/>
      <c r="L14" s="69"/>
      <c r="M14" s="69"/>
      <c r="O14" s="69" t="s">
        <v>277</v>
      </c>
      <c r="P14" s="69"/>
      <c r="Q14" s="69"/>
      <c r="R14" s="69"/>
      <c r="S14" s="69"/>
      <c r="T14" s="69"/>
      <c r="V14" s="69" t="s">
        <v>295</v>
      </c>
      <c r="W14" s="69"/>
      <c r="X14" s="69"/>
      <c r="Y14" s="69"/>
      <c r="Z14" s="69"/>
      <c r="AA14" s="69"/>
    </row>
    <row r="15" spans="1:27" x14ac:dyDescent="0.3">
      <c r="A15" s="65"/>
      <c r="B15" s="65" t="s">
        <v>322</v>
      </c>
      <c r="C15" s="65" t="s">
        <v>310</v>
      </c>
      <c r="D15" s="65" t="s">
        <v>280</v>
      </c>
      <c r="E15" s="65" t="s">
        <v>291</v>
      </c>
      <c r="F15" s="65" t="s">
        <v>319</v>
      </c>
      <c r="H15" s="65"/>
      <c r="I15" s="65" t="s">
        <v>322</v>
      </c>
      <c r="J15" s="65" t="s">
        <v>310</v>
      </c>
      <c r="K15" s="65" t="s">
        <v>280</v>
      </c>
      <c r="L15" s="65" t="s">
        <v>291</v>
      </c>
      <c r="M15" s="65" t="s">
        <v>319</v>
      </c>
      <c r="O15" s="65"/>
      <c r="P15" s="65" t="s">
        <v>322</v>
      </c>
      <c r="Q15" s="65" t="s">
        <v>310</v>
      </c>
      <c r="R15" s="65" t="s">
        <v>280</v>
      </c>
      <c r="S15" s="65" t="s">
        <v>291</v>
      </c>
      <c r="T15" s="65" t="s">
        <v>319</v>
      </c>
      <c r="V15" s="65"/>
      <c r="W15" s="65" t="s">
        <v>322</v>
      </c>
      <c r="X15" s="65" t="s">
        <v>310</v>
      </c>
      <c r="Y15" s="65" t="s">
        <v>280</v>
      </c>
      <c r="Z15" s="65" t="s">
        <v>291</v>
      </c>
      <c r="AA15" s="65" t="s">
        <v>319</v>
      </c>
    </row>
    <row r="16" spans="1:27" x14ac:dyDescent="0.3">
      <c r="A16" s="65" t="s">
        <v>296</v>
      </c>
      <c r="B16" s="65">
        <v>530</v>
      </c>
      <c r="C16" s="65">
        <v>750</v>
      </c>
      <c r="D16" s="65">
        <v>0</v>
      </c>
      <c r="E16" s="65">
        <v>3000</v>
      </c>
      <c r="F16" s="65">
        <v>396.22012000000001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12.807667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1.5242095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183.40262999999999</v>
      </c>
    </row>
    <row r="23" spans="1:62" x14ac:dyDescent="0.3">
      <c r="A23" s="70" t="s">
        <v>297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303</v>
      </c>
      <c r="B24" s="69"/>
      <c r="C24" s="69"/>
      <c r="D24" s="69"/>
      <c r="E24" s="69"/>
      <c r="F24" s="69"/>
      <c r="H24" s="69" t="s">
        <v>285</v>
      </c>
      <c r="I24" s="69"/>
      <c r="J24" s="69"/>
      <c r="K24" s="69"/>
      <c r="L24" s="69"/>
      <c r="M24" s="69"/>
      <c r="O24" s="69" t="s">
        <v>298</v>
      </c>
      <c r="P24" s="69"/>
      <c r="Q24" s="69"/>
      <c r="R24" s="69"/>
      <c r="S24" s="69"/>
      <c r="T24" s="69"/>
      <c r="V24" s="69" t="s">
        <v>304</v>
      </c>
      <c r="W24" s="69"/>
      <c r="X24" s="69"/>
      <c r="Y24" s="69"/>
      <c r="Z24" s="69"/>
      <c r="AA24" s="69"/>
      <c r="AC24" s="69" t="s">
        <v>323</v>
      </c>
      <c r="AD24" s="69"/>
      <c r="AE24" s="69"/>
      <c r="AF24" s="69"/>
      <c r="AG24" s="69"/>
      <c r="AH24" s="69"/>
      <c r="AJ24" s="69" t="s">
        <v>324</v>
      </c>
      <c r="AK24" s="69"/>
      <c r="AL24" s="69"/>
      <c r="AM24" s="69"/>
      <c r="AN24" s="69"/>
      <c r="AO24" s="69"/>
      <c r="AQ24" s="69" t="s">
        <v>325</v>
      </c>
      <c r="AR24" s="69"/>
      <c r="AS24" s="69"/>
      <c r="AT24" s="69"/>
      <c r="AU24" s="69"/>
      <c r="AV24" s="69"/>
      <c r="AX24" s="69" t="s">
        <v>326</v>
      </c>
      <c r="AY24" s="69"/>
      <c r="AZ24" s="69"/>
      <c r="BA24" s="69"/>
      <c r="BB24" s="69"/>
      <c r="BC24" s="69"/>
      <c r="BE24" s="69" t="s">
        <v>327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322</v>
      </c>
      <c r="C25" s="65" t="s">
        <v>310</v>
      </c>
      <c r="D25" s="65" t="s">
        <v>280</v>
      </c>
      <c r="E25" s="65" t="s">
        <v>291</v>
      </c>
      <c r="F25" s="65" t="s">
        <v>319</v>
      </c>
      <c r="H25" s="65"/>
      <c r="I25" s="65" t="s">
        <v>322</v>
      </c>
      <c r="J25" s="65" t="s">
        <v>310</v>
      </c>
      <c r="K25" s="65" t="s">
        <v>280</v>
      </c>
      <c r="L25" s="65" t="s">
        <v>291</v>
      </c>
      <c r="M25" s="65" t="s">
        <v>319</v>
      </c>
      <c r="O25" s="65"/>
      <c r="P25" s="65" t="s">
        <v>322</v>
      </c>
      <c r="Q25" s="65" t="s">
        <v>310</v>
      </c>
      <c r="R25" s="65" t="s">
        <v>280</v>
      </c>
      <c r="S25" s="65" t="s">
        <v>291</v>
      </c>
      <c r="T25" s="65" t="s">
        <v>319</v>
      </c>
      <c r="V25" s="65"/>
      <c r="W25" s="65" t="s">
        <v>322</v>
      </c>
      <c r="X25" s="65" t="s">
        <v>310</v>
      </c>
      <c r="Y25" s="65" t="s">
        <v>280</v>
      </c>
      <c r="Z25" s="65" t="s">
        <v>291</v>
      </c>
      <c r="AA25" s="65" t="s">
        <v>319</v>
      </c>
      <c r="AC25" s="65"/>
      <c r="AD25" s="65" t="s">
        <v>322</v>
      </c>
      <c r="AE25" s="65" t="s">
        <v>310</v>
      </c>
      <c r="AF25" s="65" t="s">
        <v>280</v>
      </c>
      <c r="AG25" s="65" t="s">
        <v>291</v>
      </c>
      <c r="AH25" s="65" t="s">
        <v>319</v>
      </c>
      <c r="AJ25" s="65"/>
      <c r="AK25" s="65" t="s">
        <v>322</v>
      </c>
      <c r="AL25" s="65" t="s">
        <v>310</v>
      </c>
      <c r="AM25" s="65" t="s">
        <v>280</v>
      </c>
      <c r="AN25" s="65" t="s">
        <v>291</v>
      </c>
      <c r="AO25" s="65" t="s">
        <v>319</v>
      </c>
      <c r="AQ25" s="65"/>
      <c r="AR25" s="65" t="s">
        <v>322</v>
      </c>
      <c r="AS25" s="65" t="s">
        <v>310</v>
      </c>
      <c r="AT25" s="65" t="s">
        <v>280</v>
      </c>
      <c r="AU25" s="65" t="s">
        <v>291</v>
      </c>
      <c r="AV25" s="65" t="s">
        <v>319</v>
      </c>
      <c r="AX25" s="65"/>
      <c r="AY25" s="65" t="s">
        <v>322</v>
      </c>
      <c r="AZ25" s="65" t="s">
        <v>310</v>
      </c>
      <c r="BA25" s="65" t="s">
        <v>280</v>
      </c>
      <c r="BB25" s="65" t="s">
        <v>291</v>
      </c>
      <c r="BC25" s="65" t="s">
        <v>319</v>
      </c>
      <c r="BE25" s="65"/>
      <c r="BF25" s="65" t="s">
        <v>322</v>
      </c>
      <c r="BG25" s="65" t="s">
        <v>310</v>
      </c>
      <c r="BH25" s="65" t="s">
        <v>280</v>
      </c>
      <c r="BI25" s="65" t="s">
        <v>291</v>
      </c>
      <c r="BJ25" s="65" t="s">
        <v>319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76.873509999999996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1.2052779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0.88700310000000004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12.156091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1.0450089</v>
      </c>
      <c r="AJ26" s="65" t="s">
        <v>313</v>
      </c>
      <c r="AK26" s="65">
        <v>320</v>
      </c>
      <c r="AL26" s="65">
        <v>400</v>
      </c>
      <c r="AM26" s="65">
        <v>0</v>
      </c>
      <c r="AN26" s="65">
        <v>1000</v>
      </c>
      <c r="AO26" s="65">
        <v>416.93900000000002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4.3775325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1.4468369999999999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0.63705814000000005</v>
      </c>
    </row>
    <row r="33" spans="1:68" x14ac:dyDescent="0.3">
      <c r="A33" s="70" t="s">
        <v>286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328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305</v>
      </c>
      <c r="W34" s="69"/>
      <c r="X34" s="69"/>
      <c r="Y34" s="69"/>
      <c r="Z34" s="69"/>
      <c r="AA34" s="69"/>
      <c r="AC34" s="69" t="s">
        <v>329</v>
      </c>
      <c r="AD34" s="69"/>
      <c r="AE34" s="69"/>
      <c r="AF34" s="69"/>
      <c r="AG34" s="69"/>
      <c r="AH34" s="69"/>
      <c r="AJ34" s="69" t="s">
        <v>278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322</v>
      </c>
      <c r="C35" s="65" t="s">
        <v>310</v>
      </c>
      <c r="D35" s="65" t="s">
        <v>280</v>
      </c>
      <c r="E35" s="65" t="s">
        <v>291</v>
      </c>
      <c r="F35" s="65" t="s">
        <v>319</v>
      </c>
      <c r="H35" s="65"/>
      <c r="I35" s="65" t="s">
        <v>322</v>
      </c>
      <c r="J35" s="65" t="s">
        <v>310</v>
      </c>
      <c r="K35" s="65" t="s">
        <v>280</v>
      </c>
      <c r="L35" s="65" t="s">
        <v>291</v>
      </c>
      <c r="M35" s="65" t="s">
        <v>319</v>
      </c>
      <c r="O35" s="65"/>
      <c r="P35" s="65" t="s">
        <v>322</v>
      </c>
      <c r="Q35" s="65" t="s">
        <v>310</v>
      </c>
      <c r="R35" s="65" t="s">
        <v>280</v>
      </c>
      <c r="S35" s="65" t="s">
        <v>291</v>
      </c>
      <c r="T35" s="65" t="s">
        <v>319</v>
      </c>
      <c r="V35" s="65"/>
      <c r="W35" s="65" t="s">
        <v>322</v>
      </c>
      <c r="X35" s="65" t="s">
        <v>310</v>
      </c>
      <c r="Y35" s="65" t="s">
        <v>280</v>
      </c>
      <c r="Z35" s="65" t="s">
        <v>291</v>
      </c>
      <c r="AA35" s="65" t="s">
        <v>319</v>
      </c>
      <c r="AC35" s="65"/>
      <c r="AD35" s="65" t="s">
        <v>322</v>
      </c>
      <c r="AE35" s="65" t="s">
        <v>310</v>
      </c>
      <c r="AF35" s="65" t="s">
        <v>280</v>
      </c>
      <c r="AG35" s="65" t="s">
        <v>291</v>
      </c>
      <c r="AH35" s="65" t="s">
        <v>319</v>
      </c>
      <c r="AJ35" s="65"/>
      <c r="AK35" s="65" t="s">
        <v>322</v>
      </c>
      <c r="AL35" s="65" t="s">
        <v>310</v>
      </c>
      <c r="AM35" s="65" t="s">
        <v>280</v>
      </c>
      <c r="AN35" s="65" t="s">
        <v>291</v>
      </c>
      <c r="AO35" s="65" t="s">
        <v>319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302.90255999999999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699.62756000000002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4161.6379999999999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2123.6033000000002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102.04452999999999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83.688704999999999</v>
      </c>
    </row>
    <row r="43" spans="1:68" x14ac:dyDescent="0.3">
      <c r="A43" s="70" t="s">
        <v>299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306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287</v>
      </c>
      <c r="P44" s="69"/>
      <c r="Q44" s="69"/>
      <c r="R44" s="69"/>
      <c r="S44" s="69"/>
      <c r="T44" s="69"/>
      <c r="V44" s="69" t="s">
        <v>330</v>
      </c>
      <c r="W44" s="69"/>
      <c r="X44" s="69"/>
      <c r="Y44" s="69"/>
      <c r="Z44" s="69"/>
      <c r="AA44" s="69"/>
      <c r="AC44" s="69" t="s">
        <v>314</v>
      </c>
      <c r="AD44" s="69"/>
      <c r="AE44" s="69"/>
      <c r="AF44" s="69"/>
      <c r="AG44" s="69"/>
      <c r="AH44" s="69"/>
      <c r="AJ44" s="69" t="s">
        <v>315</v>
      </c>
      <c r="AK44" s="69"/>
      <c r="AL44" s="69"/>
      <c r="AM44" s="69"/>
      <c r="AN44" s="69"/>
      <c r="AO44" s="69"/>
      <c r="AQ44" s="69" t="s">
        <v>288</v>
      </c>
      <c r="AR44" s="69"/>
      <c r="AS44" s="69"/>
      <c r="AT44" s="69"/>
      <c r="AU44" s="69"/>
      <c r="AV44" s="69"/>
      <c r="AX44" s="69" t="s">
        <v>279</v>
      </c>
      <c r="AY44" s="69"/>
      <c r="AZ44" s="69"/>
      <c r="BA44" s="69"/>
      <c r="BB44" s="69"/>
      <c r="BC44" s="69"/>
      <c r="BE44" s="69" t="s">
        <v>300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322</v>
      </c>
      <c r="C45" s="65" t="s">
        <v>310</v>
      </c>
      <c r="D45" s="65" t="s">
        <v>280</v>
      </c>
      <c r="E45" s="65" t="s">
        <v>291</v>
      </c>
      <c r="F45" s="65" t="s">
        <v>319</v>
      </c>
      <c r="H45" s="65"/>
      <c r="I45" s="65" t="s">
        <v>322</v>
      </c>
      <c r="J45" s="65" t="s">
        <v>310</v>
      </c>
      <c r="K45" s="65" t="s">
        <v>280</v>
      </c>
      <c r="L45" s="65" t="s">
        <v>291</v>
      </c>
      <c r="M45" s="65" t="s">
        <v>319</v>
      </c>
      <c r="O45" s="65"/>
      <c r="P45" s="65" t="s">
        <v>322</v>
      </c>
      <c r="Q45" s="65" t="s">
        <v>310</v>
      </c>
      <c r="R45" s="65" t="s">
        <v>280</v>
      </c>
      <c r="S45" s="65" t="s">
        <v>291</v>
      </c>
      <c r="T45" s="65" t="s">
        <v>319</v>
      </c>
      <c r="V45" s="65"/>
      <c r="W45" s="65" t="s">
        <v>322</v>
      </c>
      <c r="X45" s="65" t="s">
        <v>310</v>
      </c>
      <c r="Y45" s="65" t="s">
        <v>280</v>
      </c>
      <c r="Z45" s="65" t="s">
        <v>291</v>
      </c>
      <c r="AA45" s="65" t="s">
        <v>319</v>
      </c>
      <c r="AC45" s="65"/>
      <c r="AD45" s="65" t="s">
        <v>322</v>
      </c>
      <c r="AE45" s="65" t="s">
        <v>310</v>
      </c>
      <c r="AF45" s="65" t="s">
        <v>280</v>
      </c>
      <c r="AG45" s="65" t="s">
        <v>291</v>
      </c>
      <c r="AH45" s="65" t="s">
        <v>319</v>
      </c>
      <c r="AJ45" s="65"/>
      <c r="AK45" s="65" t="s">
        <v>322</v>
      </c>
      <c r="AL45" s="65" t="s">
        <v>310</v>
      </c>
      <c r="AM45" s="65" t="s">
        <v>280</v>
      </c>
      <c r="AN45" s="65" t="s">
        <v>291</v>
      </c>
      <c r="AO45" s="65" t="s">
        <v>319</v>
      </c>
      <c r="AQ45" s="65"/>
      <c r="AR45" s="65" t="s">
        <v>322</v>
      </c>
      <c r="AS45" s="65" t="s">
        <v>310</v>
      </c>
      <c r="AT45" s="65" t="s">
        <v>280</v>
      </c>
      <c r="AU45" s="65" t="s">
        <v>291</v>
      </c>
      <c r="AV45" s="65" t="s">
        <v>319</v>
      </c>
      <c r="AX45" s="65"/>
      <c r="AY45" s="65" t="s">
        <v>322</v>
      </c>
      <c r="AZ45" s="65" t="s">
        <v>310</v>
      </c>
      <c r="BA45" s="65" t="s">
        <v>280</v>
      </c>
      <c r="BB45" s="65" t="s">
        <v>291</v>
      </c>
      <c r="BC45" s="65" t="s">
        <v>319</v>
      </c>
      <c r="BE45" s="65"/>
      <c r="BF45" s="65" t="s">
        <v>322</v>
      </c>
      <c r="BG45" s="65" t="s">
        <v>310</v>
      </c>
      <c r="BH45" s="65" t="s">
        <v>280</v>
      </c>
      <c r="BI45" s="65" t="s">
        <v>291</v>
      </c>
      <c r="BJ45" s="65" t="s">
        <v>319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8.5172889999999999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6.4195976000000003</v>
      </c>
      <c r="O46" s="65" t="s">
        <v>307</v>
      </c>
      <c r="P46" s="65">
        <v>600</v>
      </c>
      <c r="Q46" s="65">
        <v>800</v>
      </c>
      <c r="R46" s="65">
        <v>0</v>
      </c>
      <c r="S46" s="65">
        <v>10000</v>
      </c>
      <c r="T46" s="65">
        <v>374.47055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8.5938490000000006E-2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2.022643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103.40152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41.509680000000003</v>
      </c>
      <c r="AX46" s="65" t="s">
        <v>331</v>
      </c>
      <c r="AY46" s="65"/>
      <c r="AZ46" s="65"/>
      <c r="BA46" s="65"/>
      <c r="BB46" s="65"/>
      <c r="BC46" s="65"/>
      <c r="BE46" s="65" t="s">
        <v>332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D21" sqref="D21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335</v>
      </c>
      <c r="B2" s="61" t="s">
        <v>336</v>
      </c>
      <c r="C2" s="61" t="s">
        <v>316</v>
      </c>
      <c r="D2" s="61">
        <v>56</v>
      </c>
      <c r="E2" s="61">
        <v>1306.1647</v>
      </c>
      <c r="F2" s="61">
        <v>213.63852</v>
      </c>
      <c r="G2" s="61">
        <v>26.707370000000001</v>
      </c>
      <c r="H2" s="61">
        <v>18.084078000000002</v>
      </c>
      <c r="I2" s="61">
        <v>8.6232939999999996</v>
      </c>
      <c r="J2" s="61">
        <v>39.527045999999999</v>
      </c>
      <c r="K2" s="61">
        <v>25.066051000000002</v>
      </c>
      <c r="L2" s="61">
        <v>14.460997000000001</v>
      </c>
      <c r="M2" s="61">
        <v>17.392075999999999</v>
      </c>
      <c r="N2" s="61">
        <v>1.8743894000000001</v>
      </c>
      <c r="O2" s="61">
        <v>9.0188260000000007</v>
      </c>
      <c r="P2" s="61">
        <v>724.56820000000005</v>
      </c>
      <c r="Q2" s="61">
        <v>18.030695000000001</v>
      </c>
      <c r="R2" s="61">
        <v>396.22012000000001</v>
      </c>
      <c r="S2" s="61">
        <v>71.937619999999995</v>
      </c>
      <c r="T2" s="61">
        <v>3891.3906000000002</v>
      </c>
      <c r="U2" s="61">
        <v>1.5242095</v>
      </c>
      <c r="V2" s="61">
        <v>12.807667</v>
      </c>
      <c r="W2" s="61">
        <v>183.40262999999999</v>
      </c>
      <c r="X2" s="61">
        <v>76.873509999999996</v>
      </c>
      <c r="Y2" s="61">
        <v>1.2052779</v>
      </c>
      <c r="Z2" s="61">
        <v>0.88700310000000004</v>
      </c>
      <c r="AA2" s="61">
        <v>12.156091</v>
      </c>
      <c r="AB2" s="61">
        <v>1.0450089</v>
      </c>
      <c r="AC2" s="61">
        <v>416.93900000000002</v>
      </c>
      <c r="AD2" s="61">
        <v>4.3775325</v>
      </c>
      <c r="AE2" s="61">
        <v>1.4468369999999999</v>
      </c>
      <c r="AF2" s="61">
        <v>0.63705814000000005</v>
      </c>
      <c r="AG2" s="61">
        <v>302.90255999999999</v>
      </c>
      <c r="AH2" s="61">
        <v>200.16506999999999</v>
      </c>
      <c r="AI2" s="61">
        <v>102.73748999999999</v>
      </c>
      <c r="AJ2" s="61">
        <v>699.62756000000002</v>
      </c>
      <c r="AK2" s="61">
        <v>4161.6379999999999</v>
      </c>
      <c r="AL2" s="61">
        <v>102.04452999999999</v>
      </c>
      <c r="AM2" s="61">
        <v>2123.6033000000002</v>
      </c>
      <c r="AN2" s="61">
        <v>83.688704999999999</v>
      </c>
      <c r="AO2" s="61">
        <v>8.5172889999999999</v>
      </c>
      <c r="AP2" s="61">
        <v>6.6373644000000001</v>
      </c>
      <c r="AQ2" s="61">
        <v>1.8799246999999999</v>
      </c>
      <c r="AR2" s="61">
        <v>6.4195976000000003</v>
      </c>
      <c r="AS2" s="61">
        <v>374.47055</v>
      </c>
      <c r="AT2" s="61">
        <v>8.5938490000000006E-2</v>
      </c>
      <c r="AU2" s="61">
        <v>2.022643</v>
      </c>
      <c r="AV2" s="61">
        <v>103.40152</v>
      </c>
      <c r="AW2" s="61">
        <v>41.509680000000003</v>
      </c>
      <c r="AX2" s="61">
        <v>7.2502494000000001E-2</v>
      </c>
      <c r="AY2" s="61">
        <v>0.62689870000000003</v>
      </c>
      <c r="AZ2" s="61">
        <v>130.07426000000001</v>
      </c>
      <c r="BA2" s="61">
        <v>19.457035000000001</v>
      </c>
      <c r="BB2" s="61">
        <v>5.3613359999999997</v>
      </c>
      <c r="BC2" s="61">
        <v>7.3882421999999996</v>
      </c>
      <c r="BD2" s="61">
        <v>6.7029379999999996</v>
      </c>
      <c r="BE2" s="61">
        <v>0.14252593</v>
      </c>
      <c r="BF2" s="61">
        <v>0.90555065999999995</v>
      </c>
      <c r="BG2" s="61">
        <v>1.3877448000000001E-3</v>
      </c>
      <c r="BH2" s="61">
        <v>1.1945335E-2</v>
      </c>
      <c r="BI2" s="61">
        <v>1.3001887E-2</v>
      </c>
      <c r="BJ2" s="61">
        <v>7.2693060000000004E-2</v>
      </c>
      <c r="BK2" s="61">
        <v>1.0674960000000001E-4</v>
      </c>
      <c r="BL2" s="61">
        <v>0.57277982999999999</v>
      </c>
      <c r="BM2" s="61">
        <v>3.8240949999999998</v>
      </c>
      <c r="BN2" s="61">
        <v>1.3603822999999999</v>
      </c>
      <c r="BO2" s="61">
        <v>57.826250000000002</v>
      </c>
      <c r="BP2" s="61">
        <v>10.341355</v>
      </c>
      <c r="BQ2" s="61">
        <v>19.404125000000001</v>
      </c>
      <c r="BR2" s="61">
        <v>70.157973999999996</v>
      </c>
      <c r="BS2" s="61">
        <v>19.287766000000001</v>
      </c>
      <c r="BT2" s="61">
        <v>13.974373999999999</v>
      </c>
      <c r="BU2" s="61">
        <v>0.34599439999999998</v>
      </c>
      <c r="BV2" s="61">
        <v>3.889001E-3</v>
      </c>
      <c r="BW2" s="61">
        <v>0.95081866000000004</v>
      </c>
      <c r="BX2" s="61">
        <v>1.012651</v>
      </c>
      <c r="BY2" s="61">
        <v>7.4848490000000004E-2</v>
      </c>
      <c r="BZ2" s="61">
        <v>9.5485535000000002E-4</v>
      </c>
      <c r="CA2" s="61">
        <v>0.31486419999999998</v>
      </c>
      <c r="CB2" s="61">
        <v>3.3120303000000002E-3</v>
      </c>
      <c r="CC2" s="61">
        <v>3.7033740000000002E-2</v>
      </c>
      <c r="CD2" s="61">
        <v>0.49264059999999998</v>
      </c>
      <c r="CE2" s="61">
        <v>0.12073440000000001</v>
      </c>
      <c r="CF2" s="61">
        <v>3.5925273000000001E-2</v>
      </c>
      <c r="CG2" s="61">
        <v>1.2449999E-6</v>
      </c>
      <c r="CH2" s="61">
        <v>3.6480626999999999E-3</v>
      </c>
      <c r="CI2" s="61">
        <v>1.9428639999999999E-7</v>
      </c>
      <c r="CJ2" s="61">
        <v>1.1613256999999999</v>
      </c>
      <c r="CK2" s="61">
        <v>3.3043330000000003E-2</v>
      </c>
      <c r="CL2" s="61">
        <v>2.6590226000000001</v>
      </c>
      <c r="CM2" s="61">
        <v>3.6554945000000001</v>
      </c>
      <c r="CN2" s="61">
        <v>1064.5564999999999</v>
      </c>
      <c r="CO2" s="61">
        <v>1900.1088</v>
      </c>
      <c r="CP2" s="61">
        <v>894.60564999999997</v>
      </c>
      <c r="CQ2" s="61">
        <v>431.67493000000002</v>
      </c>
      <c r="CR2" s="61">
        <v>197.32362000000001</v>
      </c>
      <c r="CS2" s="61">
        <v>238.94933</v>
      </c>
      <c r="CT2" s="61">
        <v>1077.2702999999999</v>
      </c>
      <c r="CU2" s="61">
        <v>589.40520000000004</v>
      </c>
      <c r="CV2" s="61">
        <v>774.06664999999998</v>
      </c>
      <c r="CW2" s="61">
        <v>652.60990000000004</v>
      </c>
      <c r="CX2" s="61">
        <v>174.71814000000001</v>
      </c>
      <c r="CY2" s="61">
        <v>1461.4683</v>
      </c>
      <c r="CZ2" s="61">
        <v>757.81006000000002</v>
      </c>
      <c r="DA2" s="61">
        <v>1437.6084000000001</v>
      </c>
      <c r="DB2" s="61">
        <v>1568.5785000000001</v>
      </c>
      <c r="DC2" s="61">
        <v>1930.2067</v>
      </c>
      <c r="DD2" s="61">
        <v>3820.8092999999999</v>
      </c>
      <c r="DE2" s="61">
        <v>588.08920000000001</v>
      </c>
      <c r="DF2" s="61">
        <v>2154.8024999999998</v>
      </c>
      <c r="DG2" s="61">
        <v>779.62750000000005</v>
      </c>
      <c r="DH2" s="61">
        <v>23.782533999999998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19.457035000000001</v>
      </c>
      <c r="B6">
        <f>BB2</f>
        <v>5.3613359999999997</v>
      </c>
      <c r="C6">
        <f>BC2</f>
        <v>7.3882421999999996</v>
      </c>
      <c r="D6">
        <f>BD2</f>
        <v>6.7029379999999996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8" sqref="G8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23948</v>
      </c>
      <c r="C2" s="56">
        <f ca="1">YEAR(TODAY())-YEAR(B2)+IF(TODAY()&gt;=DATE(YEAR(TODAY()),MONTH(B2),DAY(B2)),0,-1)</f>
        <v>56</v>
      </c>
      <c r="E2" s="52">
        <v>173</v>
      </c>
      <c r="F2" s="53" t="s">
        <v>275</v>
      </c>
      <c r="G2" s="52">
        <v>66.2</v>
      </c>
      <c r="H2" s="51" t="s">
        <v>40</v>
      </c>
      <c r="I2" s="72">
        <f>ROUND(G3/E3^2,1)</f>
        <v>22.1</v>
      </c>
    </row>
    <row r="3" spans="1:9" x14ac:dyDescent="0.3">
      <c r="E3" s="51">
        <f>E2/100</f>
        <v>1.73</v>
      </c>
      <c r="F3" s="51" t="s">
        <v>39</v>
      </c>
      <c r="G3" s="51">
        <f>G2</f>
        <v>66.2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44453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N39" sqref="N39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박희천, ID : H1900897)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09월 16일 15:21:56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A17" sqref="AA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44453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56</v>
      </c>
      <c r="G12" s="137"/>
      <c r="H12" s="137"/>
      <c r="I12" s="137"/>
      <c r="K12" s="128">
        <f>'개인정보 및 신체계측 입력'!E2</f>
        <v>173</v>
      </c>
      <c r="L12" s="129"/>
      <c r="M12" s="122">
        <f>'개인정보 및 신체계측 입력'!G2</f>
        <v>66.2</v>
      </c>
      <c r="N12" s="123"/>
      <c r="O12" s="118" t="s">
        <v>270</v>
      </c>
      <c r="P12" s="112"/>
      <c r="Q12" s="115">
        <f>'개인정보 및 신체계측 입력'!I2</f>
        <v>22.1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박희천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76.334000000000003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9.5429999999999993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14.122999999999999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0.9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13.6</v>
      </c>
      <c r="L72" s="36" t="s">
        <v>52</v>
      </c>
      <c r="M72" s="36">
        <f>ROUND('DRIs DATA'!K8,1)</f>
        <v>10.4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52.83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106.73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76.87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69.67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37.86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277.44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85.17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2021-09-16T06:27:46Z</dcterms:modified>
</cp:coreProperties>
</file>